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40" firstSheet="6" activeTab="17"/>
  </bookViews>
  <sheets>
    <sheet name="волейбол" sheetId="1" r:id="rId1"/>
    <sheet name="гири лич" sheetId="2" r:id="rId2"/>
    <sheet name="гиря команд" sheetId="3" r:id="rId3"/>
    <sheet name="итог гиря" sheetId="4" r:id="rId4"/>
    <sheet name="гиря вид команд" sheetId="5" r:id="rId5"/>
    <sheet name="гиря команд вид итог" sheetId="6" r:id="rId6"/>
    <sheet name="база" sheetId="7" r:id="rId7"/>
    <sheet name="800 жен" sheetId="8" r:id="rId8"/>
    <sheet name="1500 жен " sheetId="9" r:id="rId9"/>
    <sheet name="1500 муж" sheetId="10" r:id="rId10"/>
    <sheet name="3000 муж" sheetId="11" r:id="rId11"/>
    <sheet name="итог теннис" sheetId="12" r:id="rId12"/>
    <sheet name="итог семьи" sheetId="13" r:id="rId13"/>
    <sheet name="баскетбол" sheetId="14" r:id="rId14"/>
    <sheet name="полиатл лич" sheetId="15" r:id="rId15"/>
    <sheet name="100 полиатлон" sheetId="16" r:id="rId16"/>
    <sheet name="итог полиатлон" sheetId="17" r:id="rId17"/>
    <sheet name="общекоман зачет 1 группа" sheetId="18" r:id="rId18"/>
  </sheets>
  <definedNames>
    <definedName name="_xlnm.Print_Area" localSheetId="15">'100 полиатлон'!$A$1:$H$92</definedName>
    <definedName name="_xlnm.Print_Area" localSheetId="8">'1500 жен '!$A$1:$J$44</definedName>
    <definedName name="_xlnm.Print_Area" localSheetId="9">'1500 муж'!$A$1:$I$46</definedName>
    <definedName name="_xlnm.Print_Area" localSheetId="10">'3000 муж'!$A$1:$I$43</definedName>
    <definedName name="_xlnm.Print_Area" localSheetId="7">'800 жен'!$A$1:$I$44</definedName>
    <definedName name="_xlnm.Print_Area" localSheetId="6">'база'!$A$1:$D$112</definedName>
    <definedName name="_xlnm.Print_Area" localSheetId="13">'баскетбол'!$A$1:$E$53</definedName>
    <definedName name="_xlnm.Print_Area" localSheetId="0">'волейбол'!$A$2:$E$40</definedName>
    <definedName name="_xlnm.Print_Area" localSheetId="1">'гири лич'!$A$1:$L$94</definedName>
    <definedName name="_xlnm.Print_Area" localSheetId="4">'гиря вид команд'!$A$1:$J$262</definedName>
    <definedName name="_xlnm.Print_Area" localSheetId="2">'гиря команд'!$A$1:$J$262</definedName>
    <definedName name="_xlnm.Print_Area" localSheetId="5">'гиря команд вид итог'!$A$2:$E$28</definedName>
    <definedName name="_xlnm.Print_Area" localSheetId="3">'итог гиря'!$A$2:$E$28</definedName>
    <definedName name="_xlnm.Print_Area" localSheetId="16">'итог полиатлон'!$A$1:$E$27</definedName>
    <definedName name="_xlnm.Print_Area" localSheetId="12">'итог семьи'!$A$1:$M$26</definedName>
    <definedName name="_xlnm.Print_Area" localSheetId="11">'итог теннис'!$A$2:$E$27</definedName>
    <definedName name="_xlnm.Print_Area" localSheetId="17">'общекоман зачет 1 группа'!$A$1:$AO$44</definedName>
    <definedName name="_xlnm.Print_Area" localSheetId="14">'полиатл лич'!$A$1:$N$54</definedName>
  </definedNames>
  <calcPr fullCalcOnLoad="1"/>
</workbook>
</file>

<file path=xl/sharedStrings.xml><?xml version="1.0" encoding="utf-8"?>
<sst xmlns="http://schemas.openxmlformats.org/spreadsheetml/2006/main" count="1673" uniqueCount="580">
  <si>
    <t>район</t>
  </si>
  <si>
    <t>очки</t>
  </si>
  <si>
    <t>ФИО</t>
  </si>
  <si>
    <t>Белинский</t>
  </si>
  <si>
    <t>Городищенский</t>
  </si>
  <si>
    <t>Каменский</t>
  </si>
  <si>
    <t>Район</t>
  </si>
  <si>
    <t>Результат</t>
  </si>
  <si>
    <t>Место</t>
  </si>
  <si>
    <t>МУЖЧИНЫ</t>
  </si>
  <si>
    <t>Бековский</t>
  </si>
  <si>
    <t>Камешкирский</t>
  </si>
  <si>
    <t>Лопатинский</t>
  </si>
  <si>
    <t>№ п/п</t>
  </si>
  <si>
    <t>рез-т</t>
  </si>
  <si>
    <t>Результаты командного первенства</t>
  </si>
  <si>
    <t>место</t>
  </si>
  <si>
    <t>рывок</t>
  </si>
  <si>
    <t>толчок</t>
  </si>
  <si>
    <t>2-е</t>
  </si>
  <si>
    <t>очки ком</t>
  </si>
  <si>
    <t>ЖЕНЩИНЫ</t>
  </si>
  <si>
    <t>Сосновоборский</t>
  </si>
  <si>
    <t>Малосердобинский</t>
  </si>
  <si>
    <t>ПОЛИАТЛОН</t>
  </si>
  <si>
    <t>Шемышейский</t>
  </si>
  <si>
    <t>Кузнецкий</t>
  </si>
  <si>
    <t>Сердобский</t>
  </si>
  <si>
    <t>М.Сердобинский</t>
  </si>
  <si>
    <t>Бессоновский</t>
  </si>
  <si>
    <t>Спасский</t>
  </si>
  <si>
    <t>Земетчинский</t>
  </si>
  <si>
    <t>Неверкинский</t>
  </si>
  <si>
    <t>Колышлейский</t>
  </si>
  <si>
    <t>Вадинский</t>
  </si>
  <si>
    <t>Миронов Сергей</t>
  </si>
  <si>
    <t>Мокшанский</t>
  </si>
  <si>
    <t>Очки</t>
  </si>
  <si>
    <t>Метальников Евгений</t>
  </si>
  <si>
    <t>Агишев Рамиль</t>
  </si>
  <si>
    <t>Дементьев Александр</t>
  </si>
  <si>
    <t>Салов Игорь</t>
  </si>
  <si>
    <t>ГИРЯ</t>
  </si>
  <si>
    <t>АРМСПОРТ КОМАНДНЫЙ</t>
  </si>
  <si>
    <t xml:space="preserve">Областные летние сельские спортивные игры </t>
  </si>
  <si>
    <t>ВОЛЕЙБОЛ</t>
  </si>
  <si>
    <t>ГИРИ   мужчины</t>
  </si>
  <si>
    <t>Сумма очков</t>
  </si>
  <si>
    <t>Нагруд.
№</t>
  </si>
  <si>
    <t>Ф.И.О. участника</t>
  </si>
  <si>
    <t>Нагр №</t>
  </si>
  <si>
    <t>Фамилия, имя</t>
  </si>
  <si>
    <t>Организация</t>
  </si>
  <si>
    <t>Приход</t>
  </si>
  <si>
    <t>Показания секундомеров</t>
  </si>
  <si>
    <t>Примеч.</t>
  </si>
  <si>
    <t>Настольный теннис</t>
  </si>
  <si>
    <t>р-т</t>
  </si>
  <si>
    <t>Семья</t>
  </si>
  <si>
    <t>Дартс</t>
  </si>
  <si>
    <t>Легкоатлетическая эстафета</t>
  </si>
  <si>
    <t>Н/теннис</t>
  </si>
  <si>
    <t>Шашки</t>
  </si>
  <si>
    <t>Баскетбол</t>
  </si>
  <si>
    <t>Ф.И. участника</t>
  </si>
  <si>
    <t>Бег 100 м</t>
  </si>
  <si>
    <t>Стрельба</t>
  </si>
  <si>
    <t>Метание гранаты</t>
  </si>
  <si>
    <t>Бег 3000 м</t>
  </si>
  <si>
    <t>Башмаковский</t>
  </si>
  <si>
    <t>Катаев Максим</t>
  </si>
  <si>
    <t>Соколов Иван</t>
  </si>
  <si>
    <t>Бессоновский район</t>
  </si>
  <si>
    <t>Лыкова Екатерина</t>
  </si>
  <si>
    <t>Высочкин Роман</t>
  </si>
  <si>
    <t xml:space="preserve">Сердобский </t>
  </si>
  <si>
    <t>Козлов Дмитрий</t>
  </si>
  <si>
    <t>Тразанова Юлия</t>
  </si>
  <si>
    <t>Кореннова Анна</t>
  </si>
  <si>
    <t>Варламова Анна</t>
  </si>
  <si>
    <t>Тамалинский</t>
  </si>
  <si>
    <t>Вольф Ольга</t>
  </si>
  <si>
    <t>Милосердов Артем</t>
  </si>
  <si>
    <t>Малышев Артем</t>
  </si>
  <si>
    <t>Белонучкин Алексей</t>
  </si>
  <si>
    <t>Нижнеломовский</t>
  </si>
  <si>
    <t>Соколов Владимир</t>
  </si>
  <si>
    <t>Чубарова Мария</t>
  </si>
  <si>
    <t>Нижегородцева Мария</t>
  </si>
  <si>
    <t>Банникова Юлия</t>
  </si>
  <si>
    <t>Тюмин Александр</t>
  </si>
  <si>
    <t xml:space="preserve">Куманев Андрей </t>
  </si>
  <si>
    <t>Иссинский</t>
  </si>
  <si>
    <t>Баринов Алексей</t>
  </si>
  <si>
    <t>Кулагина Елена</t>
  </si>
  <si>
    <t>Зуев Александр</t>
  </si>
  <si>
    <t>Афанасьева Ольга</t>
  </si>
  <si>
    <t>Сухова Алена</t>
  </si>
  <si>
    <t>Калякин Роман</t>
  </si>
  <si>
    <t>Маренко Сергей</t>
  </si>
  <si>
    <t>Баранов Андрей</t>
  </si>
  <si>
    <t>Мясникова Наталья</t>
  </si>
  <si>
    <t>Белогородцев Алексей</t>
  </si>
  <si>
    <t>Шурупова Юлия</t>
  </si>
  <si>
    <t>Бажанова Елена</t>
  </si>
  <si>
    <t>Красовитова Татьяна</t>
  </si>
  <si>
    <t>Захаров Павел</t>
  </si>
  <si>
    <t>Горбачев Денис</t>
  </si>
  <si>
    <t>Бушков Александр</t>
  </si>
  <si>
    <t>Ламзин Виктор</t>
  </si>
  <si>
    <t>Горшенина Мария</t>
  </si>
  <si>
    <t>Яровая Татьяна</t>
  </si>
  <si>
    <t>Антипова Виктория</t>
  </si>
  <si>
    <t>Давыдова Ильвера</t>
  </si>
  <si>
    <t>Колчин Максим</t>
  </si>
  <si>
    <t xml:space="preserve">Лопатинский </t>
  </si>
  <si>
    <t>Гришкин Вячеслав</t>
  </si>
  <si>
    <t>Калинкин Роман</t>
  </si>
  <si>
    <t>Мирошкина Вера</t>
  </si>
  <si>
    <t>Краснова Яна</t>
  </si>
  <si>
    <t>Королев Алексей</t>
  </si>
  <si>
    <t>Сазнов Александр</t>
  </si>
  <si>
    <t>Карпов Александр</t>
  </si>
  <si>
    <t>Соколова Юлия</t>
  </si>
  <si>
    <t xml:space="preserve">Антипова Виктория </t>
  </si>
  <si>
    <t>Светкин Владимир</t>
  </si>
  <si>
    <t>Лунинский</t>
  </si>
  <si>
    <t>Горбунов А</t>
  </si>
  <si>
    <t>Пиканова Анжела</t>
  </si>
  <si>
    <t>Мохнатова Мария</t>
  </si>
  <si>
    <t>Шамонова Виктория</t>
  </si>
  <si>
    <t>Лебедев Василий</t>
  </si>
  <si>
    <t>Веревочкин  Андрей</t>
  </si>
  <si>
    <t>Бочкарев Вадим</t>
  </si>
  <si>
    <t>Юдина Татьяна</t>
  </si>
  <si>
    <t xml:space="preserve">Несудимова Елена </t>
  </si>
  <si>
    <t>Сухарнова Анастасия</t>
  </si>
  <si>
    <t>Екатеринчев Евгений</t>
  </si>
  <si>
    <t>Екатеринчев Владимир</t>
  </si>
  <si>
    <t>Карасев Андрей</t>
  </si>
  <si>
    <t>Китов Дмитрий</t>
  </si>
  <si>
    <t>Иванова Дарья</t>
  </si>
  <si>
    <t>Сергеева Надя</t>
  </si>
  <si>
    <t>Гонцова Мария</t>
  </si>
  <si>
    <t>Шатишова Александра</t>
  </si>
  <si>
    <t>Александров Сергей</t>
  </si>
  <si>
    <t>Курмалеев Руслан</t>
  </si>
  <si>
    <t>Филипов Александр</t>
  </si>
  <si>
    <t>Пензенский</t>
  </si>
  <si>
    <t>Дворецкий Николай</t>
  </si>
  <si>
    <t>Наровчатский</t>
  </si>
  <si>
    <t>Саргсян Грануш</t>
  </si>
  <si>
    <t>Белецкий Андрей</t>
  </si>
  <si>
    <t>Никольский</t>
  </si>
  <si>
    <t>Ватаман Евгений</t>
  </si>
  <si>
    <t>Бобкова Камила</t>
  </si>
  <si>
    <t xml:space="preserve">Гаврикова Светлана </t>
  </si>
  <si>
    <t>Ефимова Диана</t>
  </si>
  <si>
    <t>Орешкин Роман</t>
  </si>
  <si>
    <t>Курышов Василий</t>
  </si>
  <si>
    <t>Андреев Александр</t>
  </si>
  <si>
    <t>Кочнев Денис</t>
  </si>
  <si>
    <t>Семашкина Татьяна</t>
  </si>
  <si>
    <t>Родионова Надежда</t>
  </si>
  <si>
    <t>Келазева Римма</t>
  </si>
  <si>
    <t>Феклистова Марина</t>
  </si>
  <si>
    <t>Колчин Евгений</t>
  </si>
  <si>
    <t>Шиндин Николай</t>
  </si>
  <si>
    <t>Антипов Михаил</t>
  </si>
  <si>
    <t>Дудин Сергей</t>
  </si>
  <si>
    <t>Выборнов Павел</t>
  </si>
  <si>
    <t>Собанов Иван</t>
  </si>
  <si>
    <t>Куторова Елена</t>
  </si>
  <si>
    <t>Киреева Наталья</t>
  </si>
  <si>
    <t>Стекольникова Юлия</t>
  </si>
  <si>
    <t>Понимасова С</t>
  </si>
  <si>
    <t>Усенков П</t>
  </si>
  <si>
    <t>Абросимов А</t>
  </si>
  <si>
    <t>Абдулаева М</t>
  </si>
  <si>
    <t>Потеева А</t>
  </si>
  <si>
    <t>Соломянов А</t>
  </si>
  <si>
    <t xml:space="preserve">Областные летние сельские спортивные игры 2012 года </t>
  </si>
  <si>
    <t>ПРОТОКОЛ</t>
  </si>
  <si>
    <t>ЛЕГКАЯ АТЛЕТИКА    БЕГ НА 800 м    ЖЕНЩИНЫ   01.06.2012 г.</t>
  </si>
  <si>
    <t>Иванова Любовь</t>
  </si>
  <si>
    <t>Областные летние сельские спортивные игры 2012 г.</t>
  </si>
  <si>
    <t>Легкая атлетика    Бег на 1500 м  МУЖЧИНЫ</t>
  </si>
  <si>
    <t>01.06.2012 г. 16.00</t>
  </si>
  <si>
    <t>Сидоров Алексей</t>
  </si>
  <si>
    <t>Дюкин Алексей</t>
  </si>
  <si>
    <t>Илюшина Наталья</t>
  </si>
  <si>
    <t>Асанин Алексей</t>
  </si>
  <si>
    <t>Антошкина Татьяна</t>
  </si>
  <si>
    <t>Фадина Татьяна</t>
  </si>
  <si>
    <t>Пачелмский</t>
  </si>
  <si>
    <t>Львов Андрей</t>
  </si>
  <si>
    <t>Толстоухов Александр</t>
  </si>
  <si>
    <t>Попова Света</t>
  </si>
  <si>
    <t>Шалдаева Ольга</t>
  </si>
  <si>
    <t>Шмонин Антон</t>
  </si>
  <si>
    <t>Кичаев Николай</t>
  </si>
  <si>
    <t>Темаков Сергей</t>
  </si>
  <si>
    <t>Гришин Владимир</t>
  </si>
  <si>
    <t>12,5</t>
  </si>
  <si>
    <t>12,6</t>
  </si>
  <si>
    <t>14,9</t>
  </si>
  <si>
    <t>13,5</t>
  </si>
  <si>
    <t>16,2</t>
  </si>
  <si>
    <t>14,6</t>
  </si>
  <si>
    <t>12,2</t>
  </si>
  <si>
    <t>12,9</t>
  </si>
  <si>
    <t>12,0</t>
  </si>
  <si>
    <t>11,9</t>
  </si>
  <si>
    <t>12,7</t>
  </si>
  <si>
    <t>13,3</t>
  </si>
  <si>
    <t>14,1</t>
  </si>
  <si>
    <t>13,2</t>
  </si>
  <si>
    <t>13,7</t>
  </si>
  <si>
    <t>Семов Александр</t>
  </si>
  <si>
    <t>13,4</t>
  </si>
  <si>
    <t>14,2</t>
  </si>
  <si>
    <t>13,0</t>
  </si>
  <si>
    <t>15,4</t>
  </si>
  <si>
    <t>14,4</t>
  </si>
  <si>
    <t>14,5</t>
  </si>
  <si>
    <t>14,8</t>
  </si>
  <si>
    <t>15,0</t>
  </si>
  <si>
    <t>15,6</t>
  </si>
  <si>
    <t>Горшинина Мария</t>
  </si>
  <si>
    <t>Филатова Мария</t>
  </si>
  <si>
    <t>Фурасьев Александр</t>
  </si>
  <si>
    <t>Христич Александр</t>
  </si>
  <si>
    <t>Мартынова Юлия</t>
  </si>
  <si>
    <t>2.49,1</t>
  </si>
  <si>
    <t>3.13,9</t>
  </si>
  <si>
    <t>2.40,5</t>
  </si>
  <si>
    <t>3.05,3</t>
  </si>
  <si>
    <t>2.52,4</t>
  </si>
  <si>
    <t>3.42,3</t>
  </si>
  <si>
    <t>5.20,2</t>
  </si>
  <si>
    <t>3.18,4</t>
  </si>
  <si>
    <t>3.22,1</t>
  </si>
  <si>
    <t>3.02,8</t>
  </si>
  <si>
    <t>3.09,3</t>
  </si>
  <si>
    <t>3.48,5</t>
  </si>
  <si>
    <t>2.54,6</t>
  </si>
  <si>
    <t>2.28,5</t>
  </si>
  <si>
    <t>2.41,5</t>
  </si>
  <si>
    <t>3.45,6</t>
  </si>
  <si>
    <t>3.47,0</t>
  </si>
  <si>
    <t>2.58,5</t>
  </si>
  <si>
    <t>2.46,8</t>
  </si>
  <si>
    <t>3.45,8</t>
  </si>
  <si>
    <t>3.28,7</t>
  </si>
  <si>
    <t>2.52,11</t>
  </si>
  <si>
    <t>3.09,2</t>
  </si>
  <si>
    <t>3.32,6</t>
  </si>
  <si>
    <t>3.26,9</t>
  </si>
  <si>
    <t>2.47,3</t>
  </si>
  <si>
    <t>2.50,3</t>
  </si>
  <si>
    <t>3.16,2</t>
  </si>
  <si>
    <t>3.20,2</t>
  </si>
  <si>
    <t>4.14,5</t>
  </si>
  <si>
    <t>3.26,2</t>
  </si>
  <si>
    <t>3.30,3</t>
  </si>
  <si>
    <t>4.56,8</t>
  </si>
  <si>
    <t>3.16,6</t>
  </si>
  <si>
    <t>3.21,0</t>
  </si>
  <si>
    <t>3.18,6</t>
  </si>
  <si>
    <t>3.44,4</t>
  </si>
  <si>
    <t>Фотеева Алла</t>
  </si>
  <si>
    <t>4.38,2</t>
  </si>
  <si>
    <t>5.46,2</t>
  </si>
  <si>
    <t>4.59,4</t>
  </si>
  <si>
    <t>5.05,5</t>
  </si>
  <si>
    <t>5.27,3</t>
  </si>
  <si>
    <t>4.47,2</t>
  </si>
  <si>
    <t>5.38,4</t>
  </si>
  <si>
    <t>4.49,3</t>
  </si>
  <si>
    <t>5.29,2</t>
  </si>
  <si>
    <t>5.38,9</t>
  </si>
  <si>
    <t>5.27,4</t>
  </si>
  <si>
    <t>5.21,6</t>
  </si>
  <si>
    <t>5.02,0</t>
  </si>
  <si>
    <t>3.03,7</t>
  </si>
  <si>
    <t>5.50,8</t>
  </si>
  <si>
    <t>5.09,3</t>
  </si>
  <si>
    <t>5.00,0</t>
  </si>
  <si>
    <t>5.18,6</t>
  </si>
  <si>
    <t>Синицын Владимир</t>
  </si>
  <si>
    <t>5.39,1</t>
  </si>
  <si>
    <t>5.11,9</t>
  </si>
  <si>
    <t>4.19,7</t>
  </si>
  <si>
    <t>5.31,4</t>
  </si>
  <si>
    <t>5.50,1</t>
  </si>
  <si>
    <t>5.20,6</t>
  </si>
  <si>
    <t>4.58,5</t>
  </si>
  <si>
    <t>4.34,2</t>
  </si>
  <si>
    <t>5.16,1</t>
  </si>
  <si>
    <t>5.15,5</t>
  </si>
  <si>
    <t>4.51,3</t>
  </si>
  <si>
    <t>5.48,6</t>
  </si>
  <si>
    <t>5.15,3</t>
  </si>
  <si>
    <t>5.49,3</t>
  </si>
  <si>
    <t>4.57,5</t>
  </si>
  <si>
    <t>Макаров Денис</t>
  </si>
  <si>
    <t>4.30,1</t>
  </si>
  <si>
    <t>5.05,8</t>
  </si>
  <si>
    <t>Соломянов А.</t>
  </si>
  <si>
    <t>Областные летние сельские спортивные игры 2012 года</t>
  </si>
  <si>
    <t>Легкая атлетика  Бег на 1500 м  ЖЕНЩИНЫ</t>
  </si>
  <si>
    <t>02.06.2012г.   09.00</t>
  </si>
  <si>
    <t>Семьи с девочкой (12-13 лет)</t>
  </si>
  <si>
    <t>Львовы</t>
  </si>
  <si>
    <t>Антошкины</t>
  </si>
  <si>
    <t>Семьи с мальчиком (10-11 лет)</t>
  </si>
  <si>
    <t>Горбатовы</t>
  </si>
  <si>
    <t>Шалыгины</t>
  </si>
  <si>
    <t>Балуевы</t>
  </si>
  <si>
    <t>Семьи с мальчиком (12-13 лет)</t>
  </si>
  <si>
    <t>Муленко</t>
  </si>
  <si>
    <t>Дашунины</t>
  </si>
  <si>
    <t>Соревнования семей</t>
  </si>
  <si>
    <t xml:space="preserve">ТАБЛИЦА    результатов                                                                                                                                                                                                                                                    </t>
  </si>
  <si>
    <t>01-02 июня 2012г.</t>
  </si>
  <si>
    <t>Скворцовы</t>
  </si>
  <si>
    <t>1а</t>
  </si>
  <si>
    <t>ЛЕГКАЯ  АТЛЕТИКА     БЕГ на 3000 м МУЖЧИНЫ</t>
  </si>
  <si>
    <t>02.06.2012 г.  15.00</t>
  </si>
  <si>
    <t>Полежаев Михаил</t>
  </si>
  <si>
    <t>Ячменев  Евгений</t>
  </si>
  <si>
    <t>Паршунин Виталий</t>
  </si>
  <si>
    <t>Москалева Анна</t>
  </si>
  <si>
    <t>РЕЗУЛЬТАТЫ</t>
  </si>
  <si>
    <t>Областные летние сельские  спортивные  игры 2012 г.</t>
  </si>
  <si>
    <t>01.06.2012г</t>
  </si>
  <si>
    <t>114 а</t>
  </si>
  <si>
    <t>114а</t>
  </si>
  <si>
    <t>8.58.2</t>
  </si>
  <si>
    <t>5.40.4</t>
  </si>
  <si>
    <t>6.53.7</t>
  </si>
  <si>
    <t>сошла</t>
  </si>
  <si>
    <t>н.я.</t>
  </si>
  <si>
    <t>7.18.7</t>
  </si>
  <si>
    <t>6.46.6</t>
  </si>
  <si>
    <t>7.02.4</t>
  </si>
  <si>
    <t>6.57.5</t>
  </si>
  <si>
    <t>6.10.7</t>
  </si>
  <si>
    <t>6.59.9</t>
  </si>
  <si>
    <t>8.00.9</t>
  </si>
  <si>
    <t>7.04.4</t>
  </si>
  <si>
    <t>н.я</t>
  </si>
  <si>
    <t>7.32.4</t>
  </si>
  <si>
    <t>6.17.3</t>
  </si>
  <si>
    <t>8.58.0</t>
  </si>
  <si>
    <t>8.34.1</t>
  </si>
  <si>
    <t>6.20.0</t>
  </si>
  <si>
    <t>5.25.0</t>
  </si>
  <si>
    <t>7.15.1</t>
  </si>
  <si>
    <t>6.47.2</t>
  </si>
  <si>
    <t>6.37.9</t>
  </si>
  <si>
    <t>8.22.7</t>
  </si>
  <si>
    <t>6.56.2</t>
  </si>
  <si>
    <t>7.47.1</t>
  </si>
  <si>
    <t>6.46.2</t>
  </si>
  <si>
    <t>Кузьмина Людмила</t>
  </si>
  <si>
    <t>64а</t>
  </si>
  <si>
    <t xml:space="preserve">Горчекина </t>
  </si>
  <si>
    <t>6.21.7</t>
  </si>
  <si>
    <t>7.36.8</t>
  </si>
  <si>
    <t>7.06.6</t>
  </si>
  <si>
    <t>7.23.8</t>
  </si>
  <si>
    <t>1.08.8</t>
  </si>
  <si>
    <t>1.10.5</t>
  </si>
  <si>
    <t>1.05.3</t>
  </si>
  <si>
    <t>1.09.8</t>
  </si>
  <si>
    <t>1.06.9</t>
  </si>
  <si>
    <t>сошли</t>
  </si>
  <si>
    <t>1.10.0</t>
  </si>
  <si>
    <t>1.04.7</t>
  </si>
  <si>
    <t xml:space="preserve">Спасский </t>
  </si>
  <si>
    <t>Никешов Владимир</t>
  </si>
  <si>
    <t>Мясников Денис</t>
  </si>
  <si>
    <t>Яфаров Ренат</t>
  </si>
  <si>
    <t>Имамова Александра</t>
  </si>
  <si>
    <t xml:space="preserve">БЕГ НА  3000 м   МУЖЧИНЫ  </t>
  </si>
  <si>
    <t xml:space="preserve">03.06.2012г.  </t>
  </si>
  <si>
    <t>1б</t>
  </si>
  <si>
    <t>1в</t>
  </si>
  <si>
    <t>1д</t>
  </si>
  <si>
    <t>1ж</t>
  </si>
  <si>
    <t>1ч</t>
  </si>
  <si>
    <t xml:space="preserve">до 58 кг </t>
  </si>
  <si>
    <t>Ксенчина Анастасия</t>
  </si>
  <si>
    <t>Доронина Наталья</t>
  </si>
  <si>
    <t xml:space="preserve">до 63кг </t>
  </si>
  <si>
    <t>Брюзгина Татьяна</t>
  </si>
  <si>
    <t>Кривоногова Ирина</t>
  </si>
  <si>
    <t>Талабаева Таисия</t>
  </si>
  <si>
    <t>Н.Ломовскмй</t>
  </si>
  <si>
    <t xml:space="preserve">до 68 кг </t>
  </si>
  <si>
    <t>Абрамова Оксана</t>
  </si>
  <si>
    <t xml:space="preserve">свыше 68 кг </t>
  </si>
  <si>
    <t>Кулагина Екатерина</t>
  </si>
  <si>
    <t>Абазина Елена</t>
  </si>
  <si>
    <t>Павлова Наталья</t>
  </si>
  <si>
    <t>Баюкова Нина</t>
  </si>
  <si>
    <t>Кирюшина Наталья</t>
  </si>
  <si>
    <t>Болдырева Юлия  лич</t>
  </si>
  <si>
    <t>до 63кг</t>
  </si>
  <si>
    <t>Байшев Эльдар</t>
  </si>
  <si>
    <t>Соболев Сергей</t>
  </si>
  <si>
    <t>Илушко Юрий</t>
  </si>
  <si>
    <t>до 68 кг</t>
  </si>
  <si>
    <t>Рунов Дмитрий</t>
  </si>
  <si>
    <t>Соломахим Алексей</t>
  </si>
  <si>
    <t>Рыбаков Дмитрий</t>
  </si>
  <si>
    <t>до 73 кг</t>
  </si>
  <si>
    <t>Хусяинов Рамиль</t>
  </si>
  <si>
    <t>Обрывалин Алексей</t>
  </si>
  <si>
    <t>до 78 кг</t>
  </si>
  <si>
    <t>Гомозов Николай</t>
  </si>
  <si>
    <t>Анисимов Юрий</t>
  </si>
  <si>
    <t>Куманев Андрей</t>
  </si>
  <si>
    <t>Парфенов Алексей</t>
  </si>
  <si>
    <t>до 85- кг</t>
  </si>
  <si>
    <t>Мухатдинов Марат</t>
  </si>
  <si>
    <t>Родионов Виктор</t>
  </si>
  <si>
    <t>Масленков Денис</t>
  </si>
  <si>
    <t>Батяев Максим</t>
  </si>
  <si>
    <t>Шанин Павел</t>
  </si>
  <si>
    <t>до 95 кг</t>
  </si>
  <si>
    <t>Белов Николай</t>
  </si>
  <si>
    <t>Ганченков Максим</t>
  </si>
  <si>
    <t>Нуждов Николай</t>
  </si>
  <si>
    <t>Степин</t>
  </si>
  <si>
    <t>Степин Максим</t>
  </si>
  <si>
    <t>Маштанов Сергей</t>
  </si>
  <si>
    <t>Алдаев Алексей</t>
  </si>
  <si>
    <t>Целиков Николай</t>
  </si>
  <si>
    <t>Агафонов Борис</t>
  </si>
  <si>
    <t>Терентьев Владимир</t>
  </si>
  <si>
    <t>Филипов Владимир</t>
  </si>
  <si>
    <t xml:space="preserve">до 105кг </t>
  </si>
  <si>
    <t>свыше 105 кг</t>
  </si>
  <si>
    <t>Сергеев Сергей</t>
  </si>
  <si>
    <t>Крученов Вячеслав</t>
  </si>
  <si>
    <t>Назаров Сергей</t>
  </si>
  <si>
    <t>Петряев Андрей</t>
  </si>
  <si>
    <t>1.04.1</t>
  </si>
  <si>
    <t>Маслов Максим</t>
  </si>
  <si>
    <t>10.07.2</t>
  </si>
  <si>
    <t>12.41.7</t>
  </si>
  <si>
    <t>12.47.1</t>
  </si>
  <si>
    <t>12.12.2</t>
  </si>
  <si>
    <t>15.26.9</t>
  </si>
  <si>
    <t>11.14.2</t>
  </si>
  <si>
    <t>10.39.6</t>
  </si>
  <si>
    <t>13.43.5</t>
  </si>
  <si>
    <t>14.18.6</t>
  </si>
  <si>
    <t>13.27.5</t>
  </si>
  <si>
    <t>14.21.2</t>
  </si>
  <si>
    <t>10.40.6</t>
  </si>
  <si>
    <t>12.18.3</t>
  </si>
  <si>
    <t>10.52.3</t>
  </si>
  <si>
    <t>11.34.8</t>
  </si>
  <si>
    <t>13.15.5</t>
  </si>
  <si>
    <t>11.35.9</t>
  </si>
  <si>
    <t>15.28.9</t>
  </si>
  <si>
    <t>11.08.1</t>
  </si>
  <si>
    <t>13.59.9</t>
  </si>
  <si>
    <t>11.02.9</t>
  </si>
  <si>
    <t>11.03.3</t>
  </si>
  <si>
    <t>11.53.9</t>
  </si>
  <si>
    <t>11.25.6</t>
  </si>
  <si>
    <t>10.41.1</t>
  </si>
  <si>
    <t>12.31.1</t>
  </si>
  <si>
    <t>10.36.7</t>
  </si>
  <si>
    <t>12.42.8</t>
  </si>
  <si>
    <t>Курдин Евгений</t>
  </si>
  <si>
    <t>Песевич А</t>
  </si>
  <si>
    <t>11.49.3</t>
  </si>
  <si>
    <t>10.07.5</t>
  </si>
  <si>
    <t>10.00.7</t>
  </si>
  <si>
    <t>11.33.0</t>
  </si>
  <si>
    <t>11.47.2</t>
  </si>
  <si>
    <t>9.49.1</t>
  </si>
  <si>
    <t>11.21.4</t>
  </si>
  <si>
    <t>РЕЗУЛЬАТЫ
областных летних сельских спортивных игр 2012  года</t>
  </si>
  <si>
    <t>Рез-т</t>
  </si>
  <si>
    <t>Илюшина</t>
  </si>
  <si>
    <t>Парфенов</t>
  </si>
  <si>
    <t>Агафонов</t>
  </si>
  <si>
    <t>Кирюшина</t>
  </si>
  <si>
    <t>Маслов</t>
  </si>
  <si>
    <t>Батяев</t>
  </si>
  <si>
    <t>Ксенчена</t>
  </si>
  <si>
    <t>Анисимов</t>
  </si>
  <si>
    <t>Куманев</t>
  </si>
  <si>
    <t>Павлова</t>
  </si>
  <si>
    <t>Полежаев</t>
  </si>
  <si>
    <t>Гришин</t>
  </si>
  <si>
    <t>Колчин</t>
  </si>
  <si>
    <t>Феклистова</t>
  </si>
  <si>
    <t>Абрамова</t>
  </si>
  <si>
    <t>Рунов</t>
  </si>
  <si>
    <t>Обрывалин</t>
  </si>
  <si>
    <t>Агишев</t>
  </si>
  <si>
    <t>Брюзгина</t>
  </si>
  <si>
    <t>Гомозов</t>
  </si>
  <si>
    <t>Мухатдинов</t>
  </si>
  <si>
    <t>Салов</t>
  </si>
  <si>
    <t>Фадина</t>
  </si>
  <si>
    <t>Байшев</t>
  </si>
  <si>
    <t>Назаров</t>
  </si>
  <si>
    <t>Рыбаков</t>
  </si>
  <si>
    <t>Бочкарев</t>
  </si>
  <si>
    <t>Шанин</t>
  </si>
  <si>
    <t>Юдина</t>
  </si>
  <si>
    <t>Соболев</t>
  </si>
  <si>
    <t>Соломахин</t>
  </si>
  <si>
    <t>Дементьев</t>
  </si>
  <si>
    <t>Кривоногова</t>
  </si>
  <si>
    <t>Маштанов</t>
  </si>
  <si>
    <t>Терентьев</t>
  </si>
  <si>
    <t>Илушко</t>
  </si>
  <si>
    <t>Львов</t>
  </si>
  <si>
    <t>Филиппов</t>
  </si>
  <si>
    <t>Кулагина</t>
  </si>
  <si>
    <t>Нуждов</t>
  </si>
  <si>
    <t>Петряев</t>
  </si>
  <si>
    <t>Баюкова</t>
  </si>
  <si>
    <t>Выборнов</t>
  </si>
  <si>
    <t>Целиков</t>
  </si>
  <si>
    <t>Киреева</t>
  </si>
  <si>
    <t>Асанин</t>
  </si>
  <si>
    <t>Ганченков</t>
  </si>
  <si>
    <t>Доронина</t>
  </si>
  <si>
    <t>Родионов</t>
  </si>
  <si>
    <t>Белов</t>
  </si>
  <si>
    <t>Кочнев</t>
  </si>
  <si>
    <t>Антошкина</t>
  </si>
  <si>
    <t>Метальников</t>
  </si>
  <si>
    <t>Миронов</t>
  </si>
  <si>
    <t>Масленков</t>
  </si>
  <si>
    <t>Пезенский</t>
  </si>
  <si>
    <t>Крученов</t>
  </si>
  <si>
    <t>Талабаева</t>
  </si>
  <si>
    <t>Результаты личного первенства</t>
  </si>
  <si>
    <t>02.06.2012 г.</t>
  </si>
  <si>
    <t>Армспорт</t>
  </si>
  <si>
    <t>Волейбол</t>
  </si>
  <si>
    <t>муж</t>
  </si>
  <si>
    <t>жен</t>
  </si>
  <si>
    <t>Гири</t>
  </si>
  <si>
    <t>Канат</t>
  </si>
  <si>
    <t>Лапта</t>
  </si>
  <si>
    <t>Дояры</t>
  </si>
  <si>
    <t>Косари</t>
  </si>
  <si>
    <t>Семьи</t>
  </si>
  <si>
    <t>Полиатлон</t>
  </si>
  <si>
    <t>Самбо</t>
  </si>
  <si>
    <t>Сумма 
очков</t>
  </si>
  <si>
    <t>Легкая
 атлетика</t>
  </si>
  <si>
    <t>Механи
заторы</t>
  </si>
  <si>
    <t>Силовое 
троеборье</t>
  </si>
  <si>
    <t>Мес
то</t>
  </si>
  <si>
    <t>Областные летние сельские спортивные игры 2012 г</t>
  </si>
  <si>
    <t>Результаты общекомандного первенства</t>
  </si>
  <si>
    <t>г.Спасск</t>
  </si>
  <si>
    <t>01-03.06.2012г.</t>
  </si>
  <si>
    <t>1 ГРУППА</t>
  </si>
  <si>
    <t>Бессновский</t>
  </si>
  <si>
    <t>командн 
очки</t>
  </si>
  <si>
    <t>10.53.7</t>
  </si>
  <si>
    <t>Главный судья соревнований</t>
  </si>
  <si>
    <t>Т.Т.Кондракова</t>
  </si>
  <si>
    <t>Главный секретарь соревнований</t>
  </si>
  <si>
    <t>Н.Ю. Малютина</t>
  </si>
  <si>
    <t>2 ГРУППА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</si>
</sst>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h:mm:ss;@"/>
    <numFmt numFmtId="185" formatCode="mm:ss.0;@"/>
    <numFmt numFmtId="186" formatCode="[h]:mm:ss;@"/>
    <numFmt numFmtId="187" formatCode="[$-409]dd/mm/yy\ h:mm\ AM/PM;@"/>
    <numFmt numFmtId="188" formatCode="[$-FC19]d\ mmmm\ yyyy\ &quot;г.&quot;"/>
    <numFmt numFmtId="189" formatCode="[$-F400]h:mm:ss\ AM/PM"/>
    <numFmt numFmtId="190" formatCode="0.0"/>
    <numFmt numFmtId="191" formatCode="0.000"/>
  </numFmts>
  <fonts count="44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6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1"/>
      <name val="Arial"/>
      <family val="0"/>
    </font>
    <font>
      <sz val="14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0" fillId="10" borderId="1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14" fillId="0" borderId="10" xfId="0" applyFont="1" applyBorder="1" applyAlignment="1">
      <alignment/>
    </xf>
    <xf numFmtId="0" fontId="0" fillId="0" borderId="12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6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191" fontId="0" fillId="0" borderId="0" xfId="0" applyNumberFormat="1" applyFont="1" applyBorder="1" applyAlignment="1">
      <alignment/>
    </xf>
    <xf numFmtId="179" fontId="0" fillId="0" borderId="0" xfId="60" applyFont="1" applyBorder="1" applyAlignment="1">
      <alignment/>
    </xf>
    <xf numFmtId="189" fontId="0" fillId="0" borderId="0" xfId="0" applyNumberFormat="1" applyBorder="1" applyAlignment="1">
      <alignment/>
    </xf>
    <xf numFmtId="186" fontId="0" fillId="0" borderId="0" xfId="0" applyNumberFormat="1" applyBorder="1" applyAlignment="1">
      <alignment/>
    </xf>
    <xf numFmtId="0" fontId="1" fillId="24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2" fillId="25" borderId="1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4" fillId="24" borderId="10" xfId="0" applyFont="1" applyFill="1" applyBorder="1" applyAlignment="1">
      <alignment/>
    </xf>
    <xf numFmtId="0" fontId="0" fillId="24" borderId="0" xfId="0" applyFill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10" borderId="14" xfId="0" applyFont="1" applyFill="1" applyBorder="1" applyAlignment="1">
      <alignment/>
    </xf>
    <xf numFmtId="0" fontId="0" fillId="15" borderId="14" xfId="0" applyFill="1" applyBorder="1" applyAlignment="1">
      <alignment/>
    </xf>
    <xf numFmtId="0" fontId="10" fillId="0" borderId="17" xfId="0" applyFont="1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5" borderId="14" xfId="0" applyFill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5" fillId="0" borderId="18" xfId="0" applyFont="1" applyBorder="1" applyAlignment="1">
      <alignment vertical="top" wrapText="1"/>
    </xf>
    <xf numFmtId="0" fontId="15" fillId="20" borderId="18" xfId="0" applyFont="1" applyFill="1" applyBorder="1" applyAlignment="1">
      <alignment vertical="top" wrapText="1"/>
    </xf>
    <xf numFmtId="0" fontId="17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1" fillId="0" borderId="19" xfId="0" applyFont="1" applyBorder="1" applyAlignment="1">
      <alignment horizontal="center"/>
    </xf>
    <xf numFmtId="0" fontId="11" fillId="22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19" xfId="0" applyFont="1" applyBorder="1" applyAlignment="1">
      <alignment horizontal="left" indent="1"/>
    </xf>
    <xf numFmtId="0" fontId="10" fillId="0" borderId="19" xfId="0" applyNumberFormat="1" applyFont="1" applyFill="1" applyBorder="1" applyAlignment="1">
      <alignment horizontal="center"/>
    </xf>
    <xf numFmtId="0" fontId="10" fillId="22" borderId="19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47" fontId="10" fillId="0" borderId="19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0" fillId="24" borderId="11" xfId="0" applyFill="1" applyBorder="1" applyAlignment="1">
      <alignment/>
    </xf>
    <xf numFmtId="0" fontId="15" fillId="0" borderId="18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0" xfId="0" applyBorder="1" applyAlignment="1">
      <alignment/>
    </xf>
    <xf numFmtId="0" fontId="17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15" fillId="0" borderId="19" xfId="0" applyFont="1" applyBorder="1" applyAlignment="1">
      <alignment vertical="top" wrapText="1"/>
    </xf>
    <xf numFmtId="0" fontId="0" fillId="0" borderId="19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0" fillId="25" borderId="10" xfId="0" applyFont="1" applyFill="1" applyBorder="1" applyAlignment="1">
      <alignment horizontal="left"/>
    </xf>
    <xf numFmtId="0" fontId="0" fillId="25" borderId="10" xfId="0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49" fontId="10" fillId="0" borderId="19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24" borderId="10" xfId="0" applyFill="1" applyBorder="1" applyAlignment="1">
      <alignment/>
    </xf>
    <xf numFmtId="0" fontId="41" fillId="0" borderId="10" xfId="0" applyFont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15" fillId="0" borderId="10" xfId="0" applyFont="1" applyBorder="1" applyAlignment="1">
      <alignment vertical="top" wrapText="1"/>
    </xf>
    <xf numFmtId="0" fontId="0" fillId="0" borderId="18" xfId="0" applyBorder="1" applyAlignment="1">
      <alignment horizontal="center"/>
    </xf>
    <xf numFmtId="0" fontId="15" fillId="25" borderId="18" xfId="0" applyFont="1" applyFill="1" applyBorder="1" applyAlignment="1">
      <alignment vertical="top" wrapText="1"/>
    </xf>
    <xf numFmtId="0" fontId="17" fillId="0" borderId="19" xfId="0" applyFont="1" applyBorder="1" applyAlignment="1">
      <alignment horizontal="center"/>
    </xf>
    <xf numFmtId="0" fontId="15" fillId="0" borderId="18" xfId="0" applyFont="1" applyFill="1" applyBorder="1" applyAlignment="1">
      <alignment vertical="top" wrapText="1"/>
    </xf>
    <xf numFmtId="0" fontId="13" fillId="0" borderId="0" xfId="0" applyFont="1" applyAlignment="1">
      <alignment/>
    </xf>
    <xf numFmtId="0" fontId="18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49" fontId="15" fillId="0" borderId="18" xfId="0" applyNumberFormat="1" applyFont="1" applyBorder="1" applyAlignment="1">
      <alignment vertical="top" wrapText="1"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vertical="top" wrapText="1"/>
    </xf>
    <xf numFmtId="0" fontId="8" fillId="0" borderId="10" xfId="0" applyFont="1" applyFill="1" applyBorder="1" applyAlignment="1">
      <alignment horizontal="center"/>
    </xf>
    <xf numFmtId="0" fontId="15" fillId="0" borderId="18" xfId="0" applyFont="1" applyBorder="1" applyAlignment="1">
      <alignment horizontal="left" vertical="top" wrapText="1"/>
    </xf>
    <xf numFmtId="0" fontId="8" fillId="10" borderId="10" xfId="0" applyFont="1" applyFill="1" applyBorder="1" applyAlignment="1">
      <alignment horizontal="center"/>
    </xf>
    <xf numFmtId="0" fontId="11" fillId="0" borderId="19" xfId="0" applyFont="1" applyBorder="1" applyAlignment="1">
      <alignment horizontal="left" indent="1"/>
    </xf>
    <xf numFmtId="0" fontId="10" fillId="0" borderId="21" xfId="0" applyFont="1" applyFill="1" applyBorder="1" applyAlignment="1">
      <alignment horizontal="center"/>
    </xf>
    <xf numFmtId="0" fontId="10" fillId="0" borderId="21" xfId="0" applyFont="1" applyBorder="1" applyAlignment="1">
      <alignment horizontal="left" indent="1"/>
    </xf>
    <xf numFmtId="0" fontId="10" fillId="0" borderId="21" xfId="0" applyNumberFormat="1" applyFont="1" applyFill="1" applyBorder="1" applyAlignment="1">
      <alignment horizontal="center"/>
    </xf>
    <xf numFmtId="0" fontId="10" fillId="22" borderId="21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47" fontId="10" fillId="0" borderId="21" xfId="0" applyNumberFormat="1" applyFont="1" applyBorder="1" applyAlignment="1">
      <alignment horizontal="center"/>
    </xf>
    <xf numFmtId="0" fontId="10" fillId="0" borderId="19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5" fillId="0" borderId="19" xfId="0" applyFont="1" applyBorder="1" applyAlignment="1">
      <alignment horizontal="left" vertical="top" wrapText="1"/>
    </xf>
    <xf numFmtId="0" fontId="13" fillId="0" borderId="0" xfId="0" applyFont="1" applyAlignment="1">
      <alignment horizontal="center" wrapText="1"/>
    </xf>
    <xf numFmtId="0" fontId="15" fillId="0" borderId="24" xfId="0" applyFont="1" applyBorder="1" applyAlignment="1">
      <alignment vertical="top" wrapText="1"/>
    </xf>
    <xf numFmtId="49" fontId="0" fillId="0" borderId="18" xfId="0" applyNumberFormat="1" applyFont="1" applyBorder="1" applyAlignment="1">
      <alignment/>
    </xf>
    <xf numFmtId="0" fontId="0" fillId="15" borderId="14" xfId="0" applyFont="1" applyFill="1" applyBorder="1" applyAlignment="1">
      <alignment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0" fontId="20" fillId="0" borderId="0" xfId="0" applyFont="1" applyAlignment="1">
      <alignment/>
    </xf>
    <xf numFmtId="0" fontId="20" fillId="0" borderId="14" xfId="0" applyFont="1" applyBorder="1" applyAlignment="1">
      <alignment/>
    </xf>
    <xf numFmtId="0" fontId="20" fillId="24" borderId="14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0" fillId="0" borderId="25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5" fillId="0" borderId="21" xfId="0" applyFont="1" applyBorder="1" applyAlignment="1">
      <alignment vertical="top" wrapText="1"/>
    </xf>
    <xf numFmtId="0" fontId="10" fillId="0" borderId="18" xfId="0" applyFont="1" applyBorder="1" applyAlignment="1">
      <alignment horizontal="left" indent="1"/>
    </xf>
    <xf numFmtId="0" fontId="15" fillId="0" borderId="14" xfId="0" applyFont="1" applyBorder="1" applyAlignment="1">
      <alignment vertical="top" wrapText="1"/>
    </xf>
    <xf numFmtId="0" fontId="10" fillId="0" borderId="18" xfId="0" applyFont="1" applyBorder="1" applyAlignment="1">
      <alignment/>
    </xf>
    <xf numFmtId="0" fontId="10" fillId="0" borderId="18" xfId="0" applyFont="1" applyFill="1" applyBorder="1" applyAlignment="1">
      <alignment horizontal="left"/>
    </xf>
    <xf numFmtId="0" fontId="15" fillId="0" borderId="14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/>
    </xf>
    <xf numFmtId="0" fontId="19" fillId="0" borderId="18" xfId="0" applyFont="1" applyBorder="1" applyAlignment="1">
      <alignment horizontal="left" vertical="top" wrapText="1"/>
    </xf>
    <xf numFmtId="0" fontId="19" fillId="0" borderId="18" xfId="0" applyFont="1" applyBorder="1" applyAlignment="1">
      <alignment vertical="top" wrapText="1"/>
    </xf>
    <xf numFmtId="0" fontId="11" fillId="0" borderId="18" xfId="0" applyFont="1" applyFill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9" fillId="0" borderId="19" xfId="0" applyFont="1" applyBorder="1" applyAlignment="1">
      <alignment horizontal="left" vertical="top" wrapText="1"/>
    </xf>
    <xf numFmtId="0" fontId="21" fillId="0" borderId="19" xfId="0" applyFont="1" applyBorder="1" applyAlignment="1">
      <alignment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7" fillId="0" borderId="21" xfId="0" applyFont="1" applyBorder="1" applyAlignment="1">
      <alignment/>
    </xf>
    <xf numFmtId="49" fontId="15" fillId="0" borderId="24" xfId="0" applyNumberFormat="1" applyFont="1" applyBorder="1" applyAlignment="1">
      <alignment vertical="top" wrapText="1"/>
    </xf>
    <xf numFmtId="0" fontId="17" fillId="0" borderId="10" xfId="0" applyFont="1" applyBorder="1" applyAlignment="1">
      <alignment/>
    </xf>
    <xf numFmtId="49" fontId="15" fillId="0" borderId="10" xfId="0" applyNumberFormat="1" applyFont="1" applyBorder="1" applyAlignment="1">
      <alignment vertical="top" wrapText="1"/>
    </xf>
    <xf numFmtId="0" fontId="0" fillId="0" borderId="18" xfId="0" applyFont="1" applyBorder="1" applyAlignment="1">
      <alignment/>
    </xf>
    <xf numFmtId="0" fontId="13" fillId="0" borderId="10" xfId="0" applyFont="1" applyBorder="1" applyAlignment="1">
      <alignment wrapText="1"/>
    </xf>
    <xf numFmtId="0" fontId="13" fillId="20" borderId="0" xfId="0" applyFont="1" applyFill="1" applyAlignment="1">
      <alignment vertical="top" textRotation="90" wrapText="1"/>
    </xf>
    <xf numFmtId="0" fontId="8" fillId="0" borderId="10" xfId="0" applyFont="1" applyFill="1" applyBorder="1" applyAlignment="1">
      <alignment/>
    </xf>
    <xf numFmtId="0" fontId="13" fillId="20" borderId="20" xfId="0" applyFont="1" applyFill="1" applyBorder="1" applyAlignment="1">
      <alignment vertical="top" textRotation="90" wrapText="1"/>
    </xf>
    <xf numFmtId="0" fontId="0" fillId="0" borderId="0" xfId="0" applyAlignment="1">
      <alignment horizontal="center"/>
    </xf>
    <xf numFmtId="0" fontId="15" fillId="0" borderId="2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3" fillId="20" borderId="21" xfId="0" applyFont="1" applyFill="1" applyBorder="1" applyAlignment="1">
      <alignment vertical="top" textRotation="90" wrapText="1"/>
    </xf>
    <xf numFmtId="0" fontId="10" fillId="26" borderId="10" xfId="0" applyFont="1" applyFill="1" applyBorder="1" applyAlignment="1">
      <alignment/>
    </xf>
    <xf numFmtId="0" fontId="1" fillId="26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/>
    </xf>
    <xf numFmtId="0" fontId="9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/>
    </xf>
    <xf numFmtId="0" fontId="10" fillId="0" borderId="21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6" fillId="0" borderId="21" xfId="0" applyFont="1" applyBorder="1" applyAlignment="1">
      <alignment horizontal="center" textRotation="90" wrapText="1"/>
    </xf>
    <xf numFmtId="0" fontId="16" fillId="0" borderId="20" xfId="0" applyFont="1" applyBorder="1" applyAlignment="1">
      <alignment horizontal="center" textRotation="90" wrapText="1"/>
    </xf>
    <xf numFmtId="0" fontId="10" fillId="0" borderId="26" xfId="0" applyFont="1" applyBorder="1" applyAlignment="1">
      <alignment horizontal="center" vertical="top" wrapText="1"/>
    </xf>
    <xf numFmtId="0" fontId="10" fillId="0" borderId="31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0" fillId="0" borderId="3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11" fillId="0" borderId="21" xfId="0" applyFont="1" applyBorder="1" applyAlignment="1">
      <alignment wrapText="1"/>
    </xf>
    <xf numFmtId="0" fontId="11" fillId="0" borderId="20" xfId="0" applyFont="1" applyBorder="1" applyAlignment="1">
      <alignment wrapText="1"/>
    </xf>
    <xf numFmtId="0" fontId="11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wrapText="1"/>
    </xf>
    <xf numFmtId="0" fontId="20" fillId="0" borderId="25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 wrapText="1"/>
    </xf>
    <xf numFmtId="0" fontId="20" fillId="0" borderId="37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28" xfId="0" applyFont="1" applyBorder="1" applyAlignment="1">
      <alignment horizontal="center"/>
    </xf>
    <xf numFmtId="0" fontId="42" fillId="0" borderId="29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20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4">
      <selection activeCell="H26" sqref="H26"/>
    </sheetView>
  </sheetViews>
  <sheetFormatPr defaultColWidth="9.140625" defaultRowHeight="12.75"/>
  <cols>
    <col min="1" max="1" width="9.00390625" style="0" customWidth="1"/>
    <col min="2" max="2" width="34.00390625" style="0" customWidth="1"/>
    <col min="3" max="3" width="14.00390625" style="0" customWidth="1"/>
    <col min="5" max="5" width="7.57421875" style="0" customWidth="1"/>
    <col min="10" max="10" width="7.8515625" style="0" customWidth="1"/>
    <col min="11" max="11" width="7.7109375" style="0" customWidth="1"/>
  </cols>
  <sheetData>
    <row r="1" ht="15.75">
      <c r="M1" s="13"/>
    </row>
    <row r="2" spans="1:8" ht="18">
      <c r="A2" s="200" t="s">
        <v>44</v>
      </c>
      <c r="B2" s="201"/>
      <c r="C2" s="201"/>
      <c r="D2" s="201"/>
      <c r="E2" s="201"/>
      <c r="F2" s="14"/>
      <c r="G2" s="14"/>
      <c r="H2" s="14"/>
    </row>
    <row r="3" spans="1:8" ht="18">
      <c r="A3" s="202" t="s">
        <v>15</v>
      </c>
      <c r="B3" s="201"/>
      <c r="C3" s="201"/>
      <c r="D3" s="201"/>
      <c r="E3" s="201"/>
      <c r="F3" s="15"/>
      <c r="G3" s="15"/>
      <c r="H3" s="15"/>
    </row>
    <row r="4" spans="1:8" ht="18.75">
      <c r="A4" s="203" t="s">
        <v>45</v>
      </c>
      <c r="B4" s="201"/>
      <c r="C4" s="201"/>
      <c r="D4" s="201"/>
      <c r="E4" s="201"/>
      <c r="F4" s="15"/>
      <c r="G4" s="15"/>
      <c r="H4" s="15"/>
    </row>
    <row r="5" spans="2:3" ht="18">
      <c r="B5" s="15" t="s">
        <v>21</v>
      </c>
      <c r="C5" s="18"/>
    </row>
    <row r="7" spans="1:15" ht="42.75" customHeight="1">
      <c r="A7" s="31" t="s">
        <v>16</v>
      </c>
      <c r="B7" s="34" t="s">
        <v>6</v>
      </c>
      <c r="C7" s="35"/>
      <c r="D7" s="132" t="s">
        <v>1</v>
      </c>
      <c r="F7" s="22"/>
      <c r="G7" s="22"/>
      <c r="H7" s="16"/>
      <c r="I7" s="16"/>
      <c r="J7" s="22"/>
      <c r="K7" s="16"/>
      <c r="L7" s="16"/>
      <c r="M7" s="16"/>
      <c r="N7" s="16"/>
      <c r="O7" s="23"/>
    </row>
    <row r="8" spans="1:4" ht="18">
      <c r="A8" s="31">
        <v>1</v>
      </c>
      <c r="B8" s="32" t="s">
        <v>23</v>
      </c>
      <c r="C8" s="31">
        <v>10</v>
      </c>
      <c r="D8" s="1">
        <v>600</v>
      </c>
    </row>
    <row r="9" spans="1:15" ht="18">
      <c r="A9" s="31">
        <v>2</v>
      </c>
      <c r="B9" s="32" t="s">
        <v>380</v>
      </c>
      <c r="C9" s="31">
        <v>8</v>
      </c>
      <c r="D9" s="1">
        <v>540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4" ht="18">
      <c r="A10" s="31">
        <v>3</v>
      </c>
      <c r="B10" s="32" t="s">
        <v>34</v>
      </c>
      <c r="C10" s="31">
        <v>6</v>
      </c>
      <c r="D10" s="1">
        <v>490</v>
      </c>
    </row>
    <row r="11" spans="1:15" ht="18">
      <c r="A11" s="31">
        <v>4</v>
      </c>
      <c r="B11" s="32" t="s">
        <v>27</v>
      </c>
      <c r="C11" s="31">
        <v>4</v>
      </c>
      <c r="D11" s="1">
        <v>450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8">
      <c r="A12" s="31">
        <v>5</v>
      </c>
      <c r="B12" s="32" t="s">
        <v>12</v>
      </c>
      <c r="C12" s="31">
        <v>2</v>
      </c>
      <c r="D12" s="1">
        <v>420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8">
      <c r="A13" s="31">
        <v>6</v>
      </c>
      <c r="B13" s="32" t="s">
        <v>32</v>
      </c>
      <c r="C13" s="31">
        <v>0</v>
      </c>
      <c r="D13" s="1">
        <v>400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8">
      <c r="A14" s="177"/>
      <c r="B14" s="178"/>
      <c r="C14" s="177"/>
      <c r="D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8">
      <c r="A15" s="177"/>
      <c r="B15" s="178" t="s">
        <v>9</v>
      </c>
      <c r="C15" s="177"/>
      <c r="D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ht="15">
      <c r="C16" s="5"/>
    </row>
    <row r="17" spans="1:4" ht="18">
      <c r="A17" s="31" t="s">
        <v>16</v>
      </c>
      <c r="B17" s="34" t="s">
        <v>6</v>
      </c>
      <c r="C17" s="35"/>
      <c r="D17" s="132" t="s">
        <v>1</v>
      </c>
    </row>
    <row r="18" spans="1:4" ht="18">
      <c r="A18" s="31">
        <v>1</v>
      </c>
      <c r="B18" s="186" t="s">
        <v>85</v>
      </c>
      <c r="C18" s="133"/>
      <c r="D18" s="1">
        <v>600</v>
      </c>
    </row>
    <row r="19" spans="1:4" ht="18">
      <c r="A19" s="31">
        <v>2</v>
      </c>
      <c r="B19" s="186" t="s">
        <v>12</v>
      </c>
      <c r="C19" s="133"/>
      <c r="D19" s="1">
        <v>540</v>
      </c>
    </row>
    <row r="20" spans="1:4" ht="18">
      <c r="A20" s="31">
        <v>3</v>
      </c>
      <c r="B20" s="186" t="s">
        <v>23</v>
      </c>
      <c r="C20" s="133"/>
      <c r="D20" s="1">
        <v>490</v>
      </c>
    </row>
    <row r="21" spans="1:4" ht="18">
      <c r="A21" s="31">
        <v>4</v>
      </c>
      <c r="B21" s="32" t="s">
        <v>5</v>
      </c>
      <c r="C21" s="31"/>
      <c r="D21" s="1">
        <v>450</v>
      </c>
    </row>
    <row r="22" spans="1:4" ht="18">
      <c r="A22" s="31">
        <v>5</v>
      </c>
      <c r="B22" s="32" t="s">
        <v>29</v>
      </c>
      <c r="C22" s="31"/>
      <c r="D22" s="1">
        <v>420</v>
      </c>
    </row>
    <row r="23" spans="1:4" ht="18">
      <c r="A23" s="31">
        <v>6</v>
      </c>
      <c r="B23" s="32" t="s">
        <v>36</v>
      </c>
      <c r="C23" s="31"/>
      <c r="D23" s="1">
        <v>400</v>
      </c>
    </row>
    <row r="24" spans="1:4" ht="18">
      <c r="A24" s="31">
        <v>7</v>
      </c>
      <c r="B24" s="32" t="s">
        <v>27</v>
      </c>
      <c r="C24" s="31"/>
      <c r="D24" s="1">
        <v>380</v>
      </c>
    </row>
    <row r="25" spans="1:4" ht="18">
      <c r="A25" s="31">
        <v>8</v>
      </c>
      <c r="B25" s="32" t="s">
        <v>194</v>
      </c>
      <c r="C25" s="31"/>
      <c r="D25" s="1">
        <v>360</v>
      </c>
    </row>
    <row r="26" spans="1:4" ht="18">
      <c r="A26" s="31">
        <v>9</v>
      </c>
      <c r="B26" s="32" t="s">
        <v>92</v>
      </c>
      <c r="C26" s="31"/>
      <c r="D26" s="1">
        <v>340</v>
      </c>
    </row>
    <row r="27" spans="1:4" ht="18">
      <c r="A27" s="31">
        <v>10</v>
      </c>
      <c r="B27" s="32" t="s">
        <v>34</v>
      </c>
      <c r="C27" s="31"/>
      <c r="D27" s="1">
        <v>320</v>
      </c>
    </row>
    <row r="28" spans="1:4" ht="18">
      <c r="A28" s="31">
        <v>11</v>
      </c>
      <c r="B28" s="32" t="s">
        <v>33</v>
      </c>
      <c r="C28" s="31"/>
      <c r="D28" s="1">
        <v>305</v>
      </c>
    </row>
    <row r="29" spans="1:4" ht="18">
      <c r="A29" s="31">
        <v>12</v>
      </c>
      <c r="B29" s="33" t="s">
        <v>26</v>
      </c>
      <c r="C29" s="31"/>
      <c r="D29" s="1">
        <v>290</v>
      </c>
    </row>
    <row r="30" spans="1:4" ht="18">
      <c r="A30" s="31">
        <v>13</v>
      </c>
      <c r="B30" s="32" t="s">
        <v>69</v>
      </c>
      <c r="C30" s="31"/>
      <c r="D30" s="1">
        <v>275</v>
      </c>
    </row>
    <row r="31" spans="1:4" ht="18">
      <c r="A31" s="31">
        <v>14</v>
      </c>
      <c r="B31" s="186" t="s">
        <v>150</v>
      </c>
      <c r="C31" s="133"/>
      <c r="D31" s="1">
        <v>260</v>
      </c>
    </row>
    <row r="32" spans="1:4" ht="18">
      <c r="A32" s="31">
        <v>15</v>
      </c>
      <c r="B32" s="32" t="s">
        <v>30</v>
      </c>
      <c r="C32" s="31"/>
      <c r="D32" s="1">
        <v>245</v>
      </c>
    </row>
    <row r="33" spans="1:4" ht="18">
      <c r="A33" s="31">
        <v>16</v>
      </c>
      <c r="B33" s="32" t="s">
        <v>10</v>
      </c>
      <c r="C33" s="31"/>
      <c r="D33" s="1">
        <v>230</v>
      </c>
    </row>
    <row r="34" spans="1:4" ht="18">
      <c r="A34" s="31">
        <v>17</v>
      </c>
      <c r="B34" s="32" t="s">
        <v>153</v>
      </c>
      <c r="C34" s="31"/>
      <c r="D34" s="1">
        <v>220</v>
      </c>
    </row>
    <row r="35" spans="1:4" ht="18">
      <c r="A35" s="31">
        <v>18</v>
      </c>
      <c r="B35" s="32" t="s">
        <v>32</v>
      </c>
      <c r="C35" s="31"/>
      <c r="D35" s="1">
        <v>210</v>
      </c>
    </row>
    <row r="36" spans="1:4" ht="18">
      <c r="A36" s="31">
        <v>19</v>
      </c>
      <c r="B36" s="32" t="s">
        <v>11</v>
      </c>
      <c r="C36" s="31"/>
      <c r="D36" s="1">
        <v>200</v>
      </c>
    </row>
    <row r="37" spans="1:4" ht="18">
      <c r="A37" s="31">
        <v>20</v>
      </c>
      <c r="B37" s="32" t="s">
        <v>148</v>
      </c>
      <c r="C37" s="31"/>
      <c r="D37" s="1">
        <v>190</v>
      </c>
    </row>
  </sheetData>
  <sheetProtection/>
  <mergeCells count="3"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scale="73" r:id="rId1"/>
  <colBreaks count="1" manualBreakCount="1">
    <brk id="6" min="1" max="2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46"/>
  <sheetViews>
    <sheetView view="pageBreakPreview" zoomScaleSheetLayoutView="100" zoomScalePageLayoutView="0" workbookViewId="0" topLeftCell="A1">
      <selection activeCell="A2" sqref="A2:I41"/>
    </sheetView>
  </sheetViews>
  <sheetFormatPr defaultColWidth="9.140625" defaultRowHeight="12.75"/>
  <cols>
    <col min="2" max="2" width="7.28125" style="0" customWidth="1"/>
    <col min="3" max="3" width="26.421875" style="0" customWidth="1"/>
    <col min="4" max="4" width="23.00390625" style="0" customWidth="1"/>
    <col min="5" max="6" width="7.7109375" style="0" customWidth="1"/>
    <col min="7" max="7" width="7.00390625" style="0" customWidth="1"/>
    <col min="8" max="8" width="7.7109375" style="0" customWidth="1"/>
    <col min="9" max="9" width="6.28125" style="0" customWidth="1"/>
  </cols>
  <sheetData>
    <row r="1" spans="2:9" ht="12.75">
      <c r="B1" s="20" t="s">
        <v>309</v>
      </c>
      <c r="C1" s="20"/>
      <c r="D1" s="20"/>
      <c r="E1" s="20"/>
      <c r="F1" s="20"/>
      <c r="G1" s="20"/>
      <c r="H1" s="20"/>
      <c r="I1" s="20"/>
    </row>
    <row r="3" spans="2:9" ht="23.25" customHeight="1">
      <c r="B3" s="188" t="s">
        <v>182</v>
      </c>
      <c r="C3" s="188"/>
      <c r="D3" s="188"/>
      <c r="E3" s="188"/>
      <c r="F3" s="188"/>
      <c r="G3" s="188"/>
      <c r="H3" s="188"/>
      <c r="I3" s="188"/>
    </row>
    <row r="4" spans="2:9" ht="23.25" customHeight="1" thickBot="1">
      <c r="B4" s="20"/>
      <c r="C4" s="20" t="s">
        <v>310</v>
      </c>
      <c r="D4" s="20"/>
      <c r="E4" s="20"/>
      <c r="F4" s="20"/>
      <c r="G4" s="20" t="s">
        <v>311</v>
      </c>
      <c r="H4" s="20"/>
      <c r="I4" s="20"/>
    </row>
    <row r="5" spans="1:9" ht="18" customHeight="1" thickBot="1">
      <c r="A5" s="191" t="s">
        <v>13</v>
      </c>
      <c r="B5" s="189" t="s">
        <v>50</v>
      </c>
      <c r="C5" s="215" t="s">
        <v>51</v>
      </c>
      <c r="D5" s="215" t="s">
        <v>52</v>
      </c>
      <c r="E5" s="217" t="s">
        <v>53</v>
      </c>
      <c r="F5" s="219" t="s">
        <v>54</v>
      </c>
      <c r="G5" s="220"/>
      <c r="H5" s="221"/>
      <c r="I5" s="195" t="s">
        <v>55</v>
      </c>
    </row>
    <row r="6" spans="1:9" ht="13.5" customHeight="1" thickBot="1">
      <c r="A6" s="192"/>
      <c r="B6" s="190"/>
      <c r="C6" s="216"/>
      <c r="D6" s="216"/>
      <c r="E6" s="218"/>
      <c r="F6" s="74">
        <v>1</v>
      </c>
      <c r="G6" s="74">
        <v>2</v>
      </c>
      <c r="H6" s="74">
        <v>3</v>
      </c>
      <c r="I6" s="187"/>
    </row>
    <row r="7" spans="1:9" s="77" customFormat="1" ht="15.75" thickBot="1">
      <c r="A7" s="100">
        <v>7</v>
      </c>
      <c r="B7" s="75">
        <v>101</v>
      </c>
      <c r="C7" s="75" t="str">
        <f>VLOOKUP(B7,база!$A$2:$C$140,2,FALSE)</f>
        <v>Гонцова Мария</v>
      </c>
      <c r="D7" s="75" t="str">
        <f>VLOOKUP(B7,база!$A$2:$C$140,3,FALSE)</f>
        <v>Башмаковский</v>
      </c>
      <c r="E7" s="129" t="s">
        <v>360</v>
      </c>
      <c r="F7" s="75">
        <v>79</v>
      </c>
      <c r="G7" s="75"/>
      <c r="H7" s="75"/>
      <c r="I7" s="76"/>
    </row>
    <row r="8" spans="1:9" s="77" customFormat="1" ht="15.75" thickBot="1">
      <c r="A8" s="100">
        <v>33</v>
      </c>
      <c r="B8" s="75">
        <v>102</v>
      </c>
      <c r="C8" s="75" t="str">
        <f>VLOOKUP(B8,база!$A$2:$C$140,2,FALSE)</f>
        <v>Шатишова Александра</v>
      </c>
      <c r="D8" s="75" t="str">
        <f>VLOOKUP(B8,база!$A$2:$C$140,3,FALSE)</f>
        <v>Башмаковский</v>
      </c>
      <c r="E8" s="129" t="s">
        <v>341</v>
      </c>
      <c r="F8" s="75"/>
      <c r="G8" s="75"/>
      <c r="H8" s="75"/>
      <c r="I8" s="76"/>
    </row>
    <row r="9" spans="1:9" s="77" customFormat="1" ht="15.75" thickBot="1">
      <c r="A9" s="100">
        <v>14</v>
      </c>
      <c r="B9" s="75">
        <v>94</v>
      </c>
      <c r="C9" s="75" t="str">
        <f>VLOOKUP(B9,база!$A$2:$C$140,2,FALSE)</f>
        <v>Сухова Алена</v>
      </c>
      <c r="D9" s="75" t="str">
        <f>VLOOKUP(B9,база!$A$2:$C$140,3,FALSE)</f>
        <v>Бековский</v>
      </c>
      <c r="E9" s="129" t="s">
        <v>348</v>
      </c>
      <c r="F9" s="75">
        <v>67</v>
      </c>
      <c r="G9" s="75"/>
      <c r="H9" s="75"/>
      <c r="I9" s="76"/>
    </row>
    <row r="10" spans="1:9" s="77" customFormat="1" ht="15.75" thickBot="1">
      <c r="A10" s="100">
        <v>18</v>
      </c>
      <c r="B10" s="75">
        <v>116</v>
      </c>
      <c r="C10" s="75" t="str">
        <f>VLOOKUP(B10,база!$A$2:$C$140,2,FALSE)</f>
        <v>Красовитова Татьяна</v>
      </c>
      <c r="D10" s="75" t="str">
        <f>VLOOKUP(B10,база!$A$2:$C$140,3,FALSE)</f>
        <v>Белинский</v>
      </c>
      <c r="E10" s="129" t="s">
        <v>358</v>
      </c>
      <c r="F10" s="75">
        <v>63</v>
      </c>
      <c r="G10" s="75"/>
      <c r="H10" s="75"/>
      <c r="I10" s="76"/>
    </row>
    <row r="11" spans="1:9" s="77" customFormat="1" ht="15.75" thickBot="1">
      <c r="A11" s="100">
        <v>5</v>
      </c>
      <c r="B11" s="75">
        <v>41</v>
      </c>
      <c r="C11" s="75" t="str">
        <f>VLOOKUP(B11,база!$A$2:$C$140,2,FALSE)</f>
        <v>Лыкова Екатерина</v>
      </c>
      <c r="D11" s="75" t="str">
        <f>VLOOKUP(B11,база!$A$2:$C$140,3,FALSE)</f>
        <v>Бессоновский</v>
      </c>
      <c r="E11" s="129" t="s">
        <v>356</v>
      </c>
      <c r="F11" s="75">
        <v>85</v>
      </c>
      <c r="G11" s="75"/>
      <c r="H11" s="75"/>
      <c r="I11" s="76"/>
    </row>
    <row r="12" spans="1:9" s="77" customFormat="1" ht="15.75" thickBot="1">
      <c r="A12" s="100">
        <v>13</v>
      </c>
      <c r="B12" s="75">
        <v>36</v>
      </c>
      <c r="C12" s="75" t="str">
        <f>VLOOKUP(B12,база!$A$2:$C$140,2,FALSE)</f>
        <v>Банникова Юлия</v>
      </c>
      <c r="D12" s="75" t="str">
        <f>VLOOKUP(B12,база!$A$2:$C$140,3,FALSE)</f>
        <v>Бессоновский</v>
      </c>
      <c r="E12" s="129" t="s">
        <v>346</v>
      </c>
      <c r="F12" s="75">
        <v>68</v>
      </c>
      <c r="G12" s="75"/>
      <c r="H12" s="75"/>
      <c r="I12" s="76"/>
    </row>
    <row r="13" spans="1:9" s="77" customFormat="1" ht="15.75" thickBot="1">
      <c r="A13" s="100">
        <v>6</v>
      </c>
      <c r="B13" s="75">
        <v>171</v>
      </c>
      <c r="C13" s="75" t="str">
        <f>VLOOKUP(B13,база!$A$2:$C$140,2,FALSE)</f>
        <v>Мохнатова Мария</v>
      </c>
      <c r="D13" s="75" t="str">
        <f>VLOOKUP(B13,база!$A$2:$C$140,3,FALSE)</f>
        <v>Вадинский</v>
      </c>
      <c r="E13" s="129" t="s">
        <v>368</v>
      </c>
      <c r="F13" s="75">
        <v>82</v>
      </c>
      <c r="G13" s="75"/>
      <c r="H13" s="75"/>
      <c r="I13" s="76"/>
    </row>
    <row r="14" spans="1:9" s="77" customFormat="1" ht="15.75" thickBot="1">
      <c r="A14" s="100">
        <v>19</v>
      </c>
      <c r="B14" s="75">
        <v>150</v>
      </c>
      <c r="C14" s="75" t="str">
        <f>VLOOKUP(B14,база!$A$2:$C$140,2,FALSE)</f>
        <v>Попова Света</v>
      </c>
      <c r="D14" s="75" t="str">
        <f>VLOOKUP(B14,база!$A$2:$C$140,3,FALSE)</f>
        <v>Городищенский</v>
      </c>
      <c r="E14" s="129" t="s">
        <v>343</v>
      </c>
      <c r="F14" s="75">
        <v>62</v>
      </c>
      <c r="G14" s="75"/>
      <c r="H14" s="75"/>
      <c r="I14" s="76"/>
    </row>
    <row r="15" spans="1:9" s="77" customFormat="1" ht="15.75" thickBot="1">
      <c r="A15" s="100">
        <v>29</v>
      </c>
      <c r="B15" s="75">
        <v>60</v>
      </c>
      <c r="C15" s="75" t="str">
        <f>VLOOKUP(B15,база!$A$2:$C$140,2,FALSE)</f>
        <v>Сухарнова Анастасия</v>
      </c>
      <c r="D15" s="75" t="str">
        <f>VLOOKUP(B15,база!$A$2:$C$140,3,FALSE)</f>
        <v>Земетчинский</v>
      </c>
      <c r="E15" s="129" t="s">
        <v>351</v>
      </c>
      <c r="F15" s="75"/>
      <c r="G15" s="75"/>
      <c r="H15" s="75"/>
      <c r="I15" s="76"/>
    </row>
    <row r="16" spans="1:9" s="77" customFormat="1" ht="15.75" thickBot="1">
      <c r="A16" s="100">
        <v>34</v>
      </c>
      <c r="B16" s="75">
        <v>58</v>
      </c>
      <c r="C16" s="75" t="str">
        <f>VLOOKUP(B16,база!$A$2:$C$140,2,FALSE)</f>
        <v>Соколова Юлия</v>
      </c>
      <c r="D16" s="75" t="str">
        <f>VLOOKUP(B16,база!$A$2:$C$140,3,FALSE)</f>
        <v>Земетчинский</v>
      </c>
      <c r="E16" s="129" t="s">
        <v>341</v>
      </c>
      <c r="F16" s="75"/>
      <c r="G16" s="75"/>
      <c r="H16" s="75"/>
      <c r="I16" s="76"/>
    </row>
    <row r="17" spans="1:9" s="77" customFormat="1" ht="15.75" thickBot="1">
      <c r="A17" s="100">
        <v>26</v>
      </c>
      <c r="B17" s="75">
        <v>178</v>
      </c>
      <c r="C17" s="75" t="str">
        <f>VLOOKUP(B17,база!$A$2:$C$140,2,FALSE)</f>
        <v>Потеева А</v>
      </c>
      <c r="D17" s="75" t="str">
        <f>VLOOKUP(B17,база!$A$2:$C$140,3,FALSE)</f>
        <v>Колышлейский</v>
      </c>
      <c r="E17" s="129" t="s">
        <v>355</v>
      </c>
      <c r="F17" s="75">
        <v>55</v>
      </c>
      <c r="G17" s="75"/>
      <c r="H17" s="75"/>
      <c r="I17" s="76"/>
    </row>
    <row r="18" spans="1:9" s="77" customFormat="1" ht="15.75" thickBot="1">
      <c r="A18" s="100">
        <v>31</v>
      </c>
      <c r="B18" s="75">
        <v>178</v>
      </c>
      <c r="C18" s="75" t="str">
        <f>VLOOKUP(B18,база!$A$2:$C$140,2,FALSE)</f>
        <v>Потеева А</v>
      </c>
      <c r="D18" s="75" t="str">
        <f>VLOOKUP(B18,база!$A$2:$C$140,3,FALSE)</f>
        <v>Колышлейский</v>
      </c>
      <c r="E18" s="129" t="s">
        <v>342</v>
      </c>
      <c r="F18" s="75"/>
      <c r="G18" s="75"/>
      <c r="H18" s="75"/>
      <c r="I18" s="76"/>
    </row>
    <row r="19" spans="1:9" s="77" customFormat="1" ht="15.75" thickBot="1">
      <c r="A19" s="100">
        <v>35</v>
      </c>
      <c r="B19" s="75">
        <v>179</v>
      </c>
      <c r="C19" s="75" t="str">
        <f>VLOOKUP(B19,база!$A$2:$C$140,2,FALSE)</f>
        <v>Абдулаева М</v>
      </c>
      <c r="D19" s="75" t="str">
        <f>VLOOKUP(B19,база!$A$2:$C$140,3,FALSE)</f>
        <v>Колышлейский</v>
      </c>
      <c r="E19" s="129"/>
      <c r="F19" s="75"/>
      <c r="G19" s="75"/>
      <c r="H19" s="75"/>
      <c r="I19" s="76"/>
    </row>
    <row r="20" spans="1:9" s="77" customFormat="1" ht="15.75" thickBot="1">
      <c r="A20" s="100">
        <v>15</v>
      </c>
      <c r="B20" s="75">
        <v>186</v>
      </c>
      <c r="C20" s="75" t="str">
        <f>VLOOKUP(B20,база!$A$2:$C$140,2,FALSE)</f>
        <v>Понимасова С</v>
      </c>
      <c r="D20" s="75" t="str">
        <f>VLOOKUP(B20,база!$A$2:$C$140,3,FALSE)</f>
        <v>Кузнецкий</v>
      </c>
      <c r="E20" s="129" t="s">
        <v>345</v>
      </c>
      <c r="F20" s="75">
        <v>66</v>
      </c>
      <c r="G20" s="75"/>
      <c r="H20" s="75"/>
      <c r="I20" s="76"/>
    </row>
    <row r="21" spans="1:9" s="77" customFormat="1" ht="15.75" thickBot="1">
      <c r="A21" s="100">
        <v>22</v>
      </c>
      <c r="B21" s="75">
        <v>185</v>
      </c>
      <c r="C21" s="75" t="str">
        <f>VLOOKUP(B21,база!$A$2:$C$140,2,FALSE)</f>
        <v>Стекольникова Юлия</v>
      </c>
      <c r="D21" s="75" t="str">
        <f>VLOOKUP(B21,база!$A$2:$C$140,3,FALSE)</f>
        <v>Кузнецкий</v>
      </c>
      <c r="E21" s="75" t="s">
        <v>369</v>
      </c>
      <c r="F21" s="75">
        <v>59</v>
      </c>
      <c r="G21" s="75"/>
      <c r="H21" s="75"/>
      <c r="I21" s="76"/>
    </row>
    <row r="22" spans="1:9" s="77" customFormat="1" ht="15.75" thickBot="1">
      <c r="A22" s="100">
        <v>11</v>
      </c>
      <c r="B22" s="75">
        <v>110</v>
      </c>
      <c r="C22" s="75" t="str">
        <f>VLOOKUP(B22,база!$A$2:$C$140,2,FALSE)</f>
        <v>Антипова Виктория</v>
      </c>
      <c r="D22" s="75" t="str">
        <f>VLOOKUP(B22,база!$A$2:$C$140,3,FALSE)</f>
        <v>Лопатинский</v>
      </c>
      <c r="E22" s="129" t="s">
        <v>340</v>
      </c>
      <c r="F22" s="75">
        <v>70</v>
      </c>
      <c r="G22" s="75"/>
      <c r="H22" s="75"/>
      <c r="I22" s="76"/>
    </row>
    <row r="23" spans="1:9" s="77" customFormat="1" ht="15.75" thickBot="1">
      <c r="A23" s="100">
        <v>24</v>
      </c>
      <c r="B23" s="75">
        <v>109</v>
      </c>
      <c r="C23" s="75" t="str">
        <f>VLOOKUP(B23,база!$A$2:$C$140,2,FALSE)</f>
        <v>Давыдова Ильвера</v>
      </c>
      <c r="D23" s="75" t="str">
        <f>VLOOKUP(B23,база!$A$2:$C$140,3,FALSE)</f>
        <v>Лопатинский</v>
      </c>
      <c r="E23" s="129" t="s">
        <v>349</v>
      </c>
      <c r="F23" s="75">
        <v>57</v>
      </c>
      <c r="G23" s="75"/>
      <c r="H23" s="75"/>
      <c r="I23" s="76"/>
    </row>
    <row r="24" spans="1:9" s="77" customFormat="1" ht="15.75" thickBot="1">
      <c r="A24" s="100">
        <v>21</v>
      </c>
      <c r="B24" s="75">
        <v>143</v>
      </c>
      <c r="C24" s="75" t="str">
        <f>VLOOKUP(B24,база!$A$2:$C$140,2,FALSE)</f>
        <v>Шалдаева Ольга</v>
      </c>
      <c r="D24" s="75" t="str">
        <f>VLOOKUP(B24,база!$A$2:$C$140,3,FALSE)</f>
        <v>Лунинский</v>
      </c>
      <c r="E24" s="129" t="s">
        <v>352</v>
      </c>
      <c r="F24" s="75">
        <v>60</v>
      </c>
      <c r="G24" s="75"/>
      <c r="H24" s="75"/>
      <c r="I24" s="76"/>
    </row>
    <row r="25" spans="1:9" s="77" customFormat="1" ht="15.75" thickBot="1">
      <c r="A25" s="100">
        <v>25</v>
      </c>
      <c r="B25" s="75">
        <v>144</v>
      </c>
      <c r="C25" s="75" t="str">
        <f>VLOOKUP(B25,база!$A$2:$C$140,2,FALSE)</f>
        <v>Пиканова Анжела</v>
      </c>
      <c r="D25" s="75" t="str">
        <f>VLOOKUP(B25,база!$A$2:$C$140,3,FALSE)</f>
        <v>Лунинский</v>
      </c>
      <c r="E25" s="129" t="s">
        <v>361</v>
      </c>
      <c r="F25" s="75">
        <v>56</v>
      </c>
      <c r="G25" s="75"/>
      <c r="H25" s="75"/>
      <c r="I25" s="76"/>
    </row>
    <row r="26" spans="1:9" s="77" customFormat="1" ht="15.75" thickBot="1">
      <c r="A26" s="100">
        <v>12</v>
      </c>
      <c r="B26" s="75">
        <v>123</v>
      </c>
      <c r="C26" s="75" t="str">
        <f>VLOOKUP(B26,база!$A$2:$C$140,2,FALSE)</f>
        <v>Несудимова Елена </v>
      </c>
      <c r="D26" s="75" t="str">
        <f>VLOOKUP(B26,база!$A$2:$C$140,3,FALSE)</f>
        <v>Малосердобинский</v>
      </c>
      <c r="E26" s="129" t="s">
        <v>362</v>
      </c>
      <c r="F26" s="75">
        <v>69</v>
      </c>
      <c r="G26" s="75"/>
      <c r="H26" s="75"/>
      <c r="I26" s="76"/>
    </row>
    <row r="27" spans="1:9" s="77" customFormat="1" ht="15.75" thickBot="1">
      <c r="A27" s="100">
        <v>2</v>
      </c>
      <c r="B27" s="75">
        <v>72</v>
      </c>
      <c r="C27" s="75" t="str">
        <f>VLOOKUP(B27,база!$A$2:$C$140,2,FALSE)</f>
        <v>Афанасьева Ольга</v>
      </c>
      <c r="D27" s="75" t="str">
        <f>VLOOKUP(B27,база!$A$2:$C$140,3,FALSE)</f>
        <v>Мокшанский</v>
      </c>
      <c r="E27" s="129" t="s">
        <v>339</v>
      </c>
      <c r="F27" s="75">
        <v>108</v>
      </c>
      <c r="G27" s="75"/>
      <c r="H27" s="75"/>
      <c r="I27" s="76"/>
    </row>
    <row r="28" spans="1:9" s="77" customFormat="1" ht="15.75" thickBot="1">
      <c r="A28" s="100">
        <v>17</v>
      </c>
      <c r="B28" s="75">
        <v>206</v>
      </c>
      <c r="C28" s="75" t="str">
        <f>VLOOKUP(B28,база!$A$2:$C$140,2,FALSE)</f>
        <v>Кузьмина Людмила</v>
      </c>
      <c r="D28" s="75" t="str">
        <f>VLOOKUP(B28,база!$A$2:$C$140,3,FALSE)</f>
        <v>Неверкинский</v>
      </c>
      <c r="E28" s="129" t="s">
        <v>370</v>
      </c>
      <c r="F28" s="75">
        <v>64</v>
      </c>
      <c r="G28" s="75"/>
      <c r="H28" s="75"/>
      <c r="I28" s="76"/>
    </row>
    <row r="29" spans="1:9" s="77" customFormat="1" ht="15.75" thickBot="1">
      <c r="A29" s="100">
        <v>20</v>
      </c>
      <c r="B29" s="75" t="s">
        <v>366</v>
      </c>
      <c r="C29" s="75" t="str">
        <f>VLOOKUP(B29,база!$A$2:$C$140,2,FALSE)</f>
        <v>Горчекина </v>
      </c>
      <c r="D29" s="75" t="str">
        <f>VLOOKUP(B29,база!$A$2:$C$140,3,FALSE)</f>
        <v>Нижнеломовский</v>
      </c>
      <c r="E29" s="129" t="s">
        <v>371</v>
      </c>
      <c r="F29" s="75">
        <v>61</v>
      </c>
      <c r="G29" s="75"/>
      <c r="H29" s="75"/>
      <c r="I29" s="76"/>
    </row>
    <row r="30" spans="1:9" s="77" customFormat="1" ht="15.75" thickBot="1">
      <c r="A30" s="100">
        <v>28</v>
      </c>
      <c r="B30" s="75">
        <v>20</v>
      </c>
      <c r="C30" s="75" t="str">
        <f>VLOOKUP(B30,база!$A$2:$C$140,2,FALSE)</f>
        <v>Нижегородцева Мария</v>
      </c>
      <c r="D30" s="75" t="str">
        <f>VLOOKUP(B30,база!$A$2:$C$140,3,FALSE)</f>
        <v>Нижнеломовский</v>
      </c>
      <c r="E30" s="129" t="s">
        <v>338</v>
      </c>
      <c r="F30" s="75">
        <v>53</v>
      </c>
      <c r="G30" s="75"/>
      <c r="H30" s="75"/>
      <c r="I30" s="76"/>
    </row>
    <row r="31" spans="1:9" s="77" customFormat="1" ht="15.75" thickBot="1">
      <c r="A31" s="100">
        <v>4</v>
      </c>
      <c r="B31" s="75">
        <v>157</v>
      </c>
      <c r="C31" s="75" t="str">
        <f>VLOOKUP(B31,база!$A$2:$C$140,2,FALSE)</f>
        <v>Бобкова Камила</v>
      </c>
      <c r="D31" s="75" t="str">
        <f>VLOOKUP(B31,база!$A$2:$C$140,3,FALSE)</f>
        <v>Никольский</v>
      </c>
      <c r="E31" s="129" t="s">
        <v>353</v>
      </c>
      <c r="F31" s="75">
        <v>90</v>
      </c>
      <c r="G31" s="75"/>
      <c r="H31" s="75"/>
      <c r="I31" s="76"/>
    </row>
    <row r="32" spans="1:9" s="77" customFormat="1" ht="15.75" thickBot="1">
      <c r="A32" s="100">
        <v>9</v>
      </c>
      <c r="B32" s="75">
        <v>158</v>
      </c>
      <c r="C32" s="75" t="str">
        <f>VLOOKUP(B32,база!$A$2:$C$140,2,FALSE)</f>
        <v>Ефимова Диана</v>
      </c>
      <c r="D32" s="75" t="str">
        <f>VLOOKUP(B32,база!$A$2:$C$140,3,FALSE)</f>
        <v>Никольский</v>
      </c>
      <c r="E32" s="129" t="s">
        <v>344</v>
      </c>
      <c r="F32" s="75">
        <v>74</v>
      </c>
      <c r="G32" s="75"/>
      <c r="H32" s="75"/>
      <c r="I32" s="76"/>
    </row>
    <row r="33" spans="1:9" s="77" customFormat="1" ht="15.75" thickBot="1">
      <c r="A33" s="100">
        <v>30</v>
      </c>
      <c r="B33" s="75">
        <v>4</v>
      </c>
      <c r="C33" s="75" t="str">
        <f>VLOOKUP(B33,база!$A$2:$C$140,2,FALSE)</f>
        <v>Тразанова Юлия</v>
      </c>
      <c r="D33" s="75" t="str">
        <f>VLOOKUP(B33,база!$A$2:$C$140,3,FALSE)</f>
        <v>Сердобский</v>
      </c>
      <c r="E33" s="129" t="s">
        <v>342</v>
      </c>
      <c r="F33" s="75"/>
      <c r="G33" s="75"/>
      <c r="H33" s="75"/>
      <c r="I33" s="76"/>
    </row>
    <row r="34" spans="1:9" s="77" customFormat="1" ht="15.75" thickBot="1">
      <c r="A34" s="100">
        <v>32</v>
      </c>
      <c r="B34" s="75">
        <v>3</v>
      </c>
      <c r="C34" s="75" t="str">
        <f>VLOOKUP(B34,база!$A$2:$C$140,2,FALSE)</f>
        <v>Кореннова Анна</v>
      </c>
      <c r="D34" s="75" t="str">
        <f>VLOOKUP(B34,база!$A$2:$C$140,3,FALSE)</f>
        <v>Сердобский</v>
      </c>
      <c r="E34" s="129" t="s">
        <v>342</v>
      </c>
      <c r="F34" s="75"/>
      <c r="G34" s="75"/>
      <c r="H34" s="75"/>
      <c r="I34" s="76"/>
    </row>
    <row r="35" spans="1:9" s="77" customFormat="1" ht="15.75" thickBot="1">
      <c r="A35" s="100">
        <v>23</v>
      </c>
      <c r="B35" s="75">
        <v>135</v>
      </c>
      <c r="C35" s="75" t="str">
        <f>VLOOKUP(B35,база!$A$2:$C$140,2,FALSE)</f>
        <v>Куторова Елена</v>
      </c>
      <c r="D35" s="75" t="str">
        <f>VLOOKUP(B35,база!$A$2:$C$140,3,FALSE)</f>
        <v>Сосновоборский</v>
      </c>
      <c r="E35" s="129" t="s">
        <v>363</v>
      </c>
      <c r="F35" s="75">
        <v>58</v>
      </c>
      <c r="G35" s="75"/>
      <c r="H35" s="75"/>
      <c r="I35" s="76"/>
    </row>
    <row r="36" spans="1:9" s="77" customFormat="1" ht="15.75" thickBot="1">
      <c r="A36" s="100">
        <v>27</v>
      </c>
      <c r="B36" s="75">
        <v>136</v>
      </c>
      <c r="C36" s="75" t="str">
        <f>VLOOKUP(B36,база!$A$2:$C$140,2,FALSE)</f>
        <v>Киреева Наталья</v>
      </c>
      <c r="D36" s="75" t="str">
        <f>VLOOKUP(B36,база!$A$2:$C$140,3,FALSE)</f>
        <v>Сосновоборский</v>
      </c>
      <c r="E36" s="129" t="s">
        <v>354</v>
      </c>
      <c r="F36" s="75">
        <v>54</v>
      </c>
      <c r="G36" s="75"/>
      <c r="H36" s="75"/>
      <c r="I36" s="76"/>
    </row>
    <row r="37" spans="1:9" s="77" customFormat="1" ht="15.75" thickBot="1">
      <c r="A37" s="100">
        <v>10</v>
      </c>
      <c r="B37" s="75">
        <v>131</v>
      </c>
      <c r="C37" s="75" t="str">
        <f>VLOOKUP(B37,база!$A$2:$C$140,2,FALSE)</f>
        <v>Калинкин Роман</v>
      </c>
      <c r="D37" s="75" t="str">
        <f>VLOOKUP(B37,база!$A$2:$C$140,3,FALSE)</f>
        <v>Спасский</v>
      </c>
      <c r="E37" s="129" t="s">
        <v>359</v>
      </c>
      <c r="F37" s="75">
        <v>72</v>
      </c>
      <c r="G37" s="75"/>
      <c r="H37" s="75"/>
      <c r="I37" s="76"/>
    </row>
    <row r="38" spans="1:9" s="77" customFormat="1" ht="15.75" thickBot="1">
      <c r="A38" s="100">
        <v>16</v>
      </c>
      <c r="B38" s="75">
        <v>129</v>
      </c>
      <c r="C38" s="75" t="str">
        <f>VLOOKUP(B38,база!$A$2:$C$140,2,FALSE)</f>
        <v>Мирошкина Вера</v>
      </c>
      <c r="D38" s="75" t="str">
        <f>VLOOKUP(B38,база!$A$2:$C$140,3,FALSE)</f>
        <v>Спасский</v>
      </c>
      <c r="E38" s="129" t="s">
        <v>350</v>
      </c>
      <c r="F38" s="75">
        <v>65</v>
      </c>
      <c r="G38" s="75"/>
      <c r="H38" s="75"/>
      <c r="I38" s="76"/>
    </row>
    <row r="39" spans="1:9" s="77" customFormat="1" ht="15.75" thickBot="1">
      <c r="A39" s="100">
        <v>1</v>
      </c>
      <c r="B39" s="75">
        <v>47</v>
      </c>
      <c r="C39" s="75" t="str">
        <f>VLOOKUP(B39,база!$A$2:$C$140,2,FALSE)</f>
        <v>Варламова Анна</v>
      </c>
      <c r="D39" s="75" t="str">
        <f>VLOOKUP(B39,база!$A$2:$C$140,3,FALSE)</f>
        <v>Тамалинский</v>
      </c>
      <c r="E39" s="129" t="s">
        <v>357</v>
      </c>
      <c r="F39" s="75">
        <v>120</v>
      </c>
      <c r="G39" s="75"/>
      <c r="H39" s="75"/>
      <c r="I39" s="76"/>
    </row>
    <row r="40" spans="1:9" s="77" customFormat="1" ht="15.75" thickBot="1">
      <c r="A40" s="100">
        <v>3</v>
      </c>
      <c r="B40" s="75">
        <v>46</v>
      </c>
      <c r="C40" s="75" t="str">
        <f>VLOOKUP(B40,база!$A$2:$C$140,2,FALSE)</f>
        <v>Вольф Ольга</v>
      </c>
      <c r="D40" s="75" t="str">
        <f>VLOOKUP(B40,база!$A$2:$C$140,3,FALSE)</f>
        <v>Тамалинский</v>
      </c>
      <c r="E40" s="129" t="s">
        <v>347</v>
      </c>
      <c r="F40" s="75">
        <v>98</v>
      </c>
      <c r="G40" s="75"/>
      <c r="H40" s="75"/>
      <c r="I40" s="76"/>
    </row>
    <row r="41" spans="1:9" s="77" customFormat="1" ht="15.75" thickBot="1">
      <c r="A41" s="100">
        <v>8</v>
      </c>
      <c r="B41" s="75">
        <v>191</v>
      </c>
      <c r="C41" s="75" t="str">
        <f>VLOOKUP(B41,база!$A$2:$C$140,2,FALSE)</f>
        <v>Родионова Надежда</v>
      </c>
      <c r="D41" s="75" t="str">
        <f>VLOOKUP(B41,база!$A$2:$C$140,3,FALSE)</f>
        <v>Шемышейский</v>
      </c>
      <c r="E41" s="129" t="s">
        <v>364</v>
      </c>
      <c r="F41" s="75">
        <v>76</v>
      </c>
      <c r="G41" s="75"/>
      <c r="H41" s="75"/>
      <c r="I41" s="76"/>
    </row>
    <row r="42" spans="1:9" s="77" customFormat="1" ht="15.75" thickBot="1">
      <c r="A42" s="100"/>
      <c r="B42" s="75"/>
      <c r="C42" s="75"/>
      <c r="D42" s="75"/>
      <c r="E42" s="75"/>
      <c r="F42" s="75"/>
      <c r="G42" s="75"/>
      <c r="H42" s="75"/>
      <c r="I42" s="76"/>
    </row>
    <row r="43" spans="1:9" s="77" customFormat="1" ht="15.75" thickBot="1">
      <c r="A43" s="100"/>
      <c r="B43" s="75"/>
      <c r="C43" s="75"/>
      <c r="D43" s="75"/>
      <c r="E43" s="75"/>
      <c r="F43" s="75"/>
      <c r="G43" s="75"/>
      <c r="H43" s="75"/>
      <c r="I43" s="76"/>
    </row>
    <row r="44" spans="1:9" s="77" customFormat="1" ht="15.75" thickBot="1">
      <c r="A44" s="100"/>
      <c r="B44" s="75"/>
      <c r="C44" s="75"/>
      <c r="D44" s="75"/>
      <c r="E44" s="75"/>
      <c r="F44" s="75"/>
      <c r="G44" s="75"/>
      <c r="H44" s="75"/>
      <c r="I44" s="76"/>
    </row>
    <row r="45" spans="1:9" s="77" customFormat="1" ht="15.75" thickBot="1">
      <c r="A45" s="100"/>
      <c r="B45" s="75"/>
      <c r="C45" s="75"/>
      <c r="D45" s="75"/>
      <c r="E45" s="75"/>
      <c r="F45" s="75"/>
      <c r="G45" s="75"/>
      <c r="H45" s="75"/>
      <c r="I45" s="76"/>
    </row>
    <row r="46" spans="1:9" s="77" customFormat="1" ht="15.75" thickBot="1">
      <c r="A46" s="100"/>
      <c r="B46" s="75"/>
      <c r="C46" s="75"/>
      <c r="D46" s="75"/>
      <c r="E46" s="75"/>
      <c r="F46" s="75"/>
      <c r="G46" s="75"/>
      <c r="H46" s="75"/>
      <c r="I46" s="76"/>
    </row>
  </sheetData>
  <sheetProtection/>
  <mergeCells count="8">
    <mergeCell ref="A5:A6"/>
    <mergeCell ref="I5:I6"/>
    <mergeCell ref="B3:I3"/>
    <mergeCell ref="D5:D6"/>
    <mergeCell ref="E5:E6"/>
    <mergeCell ref="F5:H5"/>
    <mergeCell ref="B5:B6"/>
    <mergeCell ref="C5:C6"/>
  </mergeCells>
  <printOptions horizontalCentered="1"/>
  <pageMargins left="0.2362204724409449" right="0.15748031496062992" top="0.5905511811023623" bottom="0.5905511811023623" header="0.31496062992125984" footer="0.31496062992125984"/>
  <pageSetup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SheetLayoutView="100" zoomScalePageLayoutView="0" workbookViewId="0" topLeftCell="A1">
      <selection activeCell="J41" sqref="J41"/>
    </sheetView>
  </sheetViews>
  <sheetFormatPr defaultColWidth="9.140625" defaultRowHeight="12.75"/>
  <cols>
    <col min="1" max="1" width="6.28125" style="0" customWidth="1"/>
    <col min="2" max="2" width="7.28125" style="0" customWidth="1"/>
    <col min="3" max="3" width="26.421875" style="0" customWidth="1"/>
    <col min="4" max="4" width="23.00390625" style="0" customWidth="1"/>
    <col min="5" max="5" width="8.28125" style="0" customWidth="1"/>
    <col min="6" max="6" width="7.7109375" style="0" customWidth="1"/>
    <col min="7" max="7" width="7.00390625" style="0" hidden="1" customWidth="1"/>
    <col min="8" max="8" width="7.7109375" style="0" hidden="1" customWidth="1"/>
    <col min="9" max="9" width="6.28125" style="0" hidden="1" customWidth="1"/>
  </cols>
  <sheetData>
    <row r="1" spans="1:9" ht="27.75" customHeight="1">
      <c r="A1" s="193" t="s">
        <v>488</v>
      </c>
      <c r="B1" s="225"/>
      <c r="C1" s="225"/>
      <c r="D1" s="225"/>
      <c r="E1" s="225"/>
      <c r="F1" s="225"/>
      <c r="G1" s="225"/>
      <c r="H1" s="225"/>
      <c r="I1" s="225"/>
    </row>
    <row r="3" spans="2:9" ht="23.25" customHeight="1">
      <c r="B3" s="194" t="s">
        <v>327</v>
      </c>
      <c r="C3" s="214"/>
      <c r="D3" s="214"/>
      <c r="E3" s="214"/>
      <c r="F3" s="214"/>
      <c r="G3" s="214"/>
      <c r="H3" s="214"/>
      <c r="I3" s="214"/>
    </row>
    <row r="4" spans="2:9" ht="23.25" customHeight="1" thickBot="1">
      <c r="B4" s="20"/>
      <c r="C4" s="20"/>
      <c r="D4" s="90" t="s">
        <v>328</v>
      </c>
      <c r="E4" s="20"/>
      <c r="G4" s="20"/>
      <c r="H4" s="20"/>
      <c r="I4" s="20"/>
    </row>
    <row r="5" spans="1:9" ht="18" customHeight="1" thickBot="1">
      <c r="A5" s="101" t="s">
        <v>16</v>
      </c>
      <c r="B5" s="189" t="s">
        <v>50</v>
      </c>
      <c r="C5" s="215" t="s">
        <v>51</v>
      </c>
      <c r="D5" s="215" t="s">
        <v>52</v>
      </c>
      <c r="E5" s="217" t="s">
        <v>489</v>
      </c>
      <c r="F5" s="219" t="s">
        <v>37</v>
      </c>
      <c r="G5" s="220"/>
      <c r="H5" s="221"/>
      <c r="I5" s="195" t="s">
        <v>55</v>
      </c>
    </row>
    <row r="6" spans="1:9" ht="13.5" customHeight="1" thickBot="1">
      <c r="A6" s="99"/>
      <c r="B6" s="190"/>
      <c r="C6" s="216"/>
      <c r="D6" s="216"/>
      <c r="E6" s="218"/>
      <c r="F6" s="74"/>
      <c r="G6" s="74"/>
      <c r="H6" s="74"/>
      <c r="I6" s="187"/>
    </row>
    <row r="7" spans="1:9" ht="13.5" customHeight="1" thickBot="1">
      <c r="A7" s="100">
        <v>2</v>
      </c>
      <c r="B7" s="75">
        <v>218</v>
      </c>
      <c r="C7" s="75" t="str">
        <f>VLOOKUP(B7,база!$A$2:$C$140,2,FALSE)</f>
        <v>Макаров Денис</v>
      </c>
      <c r="D7" s="75" t="str">
        <f>VLOOKUP(B7,база!$A$2:$C$140,3,FALSE)</f>
        <v>Неверкинский</v>
      </c>
      <c r="E7" s="129" t="s">
        <v>483</v>
      </c>
      <c r="F7" s="75">
        <v>108</v>
      </c>
      <c r="G7" s="75"/>
      <c r="H7" s="75"/>
      <c r="I7" s="76"/>
    </row>
    <row r="8" spans="1:9" s="77" customFormat="1" ht="15.75" thickBot="1">
      <c r="A8" s="100">
        <v>3</v>
      </c>
      <c r="B8" s="75">
        <v>32</v>
      </c>
      <c r="C8" s="75" t="str">
        <f>VLOOKUP(B8,база!$A$2:$C$140,2,FALSE)</f>
        <v>Катаев Максим</v>
      </c>
      <c r="D8" s="75" t="str">
        <f>VLOOKUP(B8,база!$A$2:$C$140,3,FALSE)</f>
        <v>Бессоновский</v>
      </c>
      <c r="E8" s="129" t="s">
        <v>451</v>
      </c>
      <c r="F8" s="75">
        <v>98</v>
      </c>
      <c r="G8" s="75"/>
      <c r="H8" s="75"/>
      <c r="I8" s="76"/>
    </row>
    <row r="9" spans="1:9" s="77" customFormat="1" ht="15.75" thickBot="1">
      <c r="A9" s="100">
        <v>4</v>
      </c>
      <c r="B9" s="75">
        <v>170</v>
      </c>
      <c r="C9" s="75" t="str">
        <f>VLOOKUP(B9,база!$A$2:$C$140,2,FALSE)</f>
        <v>Лебедев Василий</v>
      </c>
      <c r="D9" s="75" t="str">
        <f>VLOOKUP(B9,база!$A$2:$C$140,3,FALSE)</f>
        <v>Вадинский</v>
      </c>
      <c r="E9" s="129" t="s">
        <v>482</v>
      </c>
      <c r="F9" s="75">
        <v>90</v>
      </c>
      <c r="G9" s="75"/>
      <c r="H9" s="75"/>
      <c r="I9" s="76"/>
    </row>
    <row r="10" spans="1:9" s="77" customFormat="1" ht="15.75" thickBot="1">
      <c r="A10" s="100">
        <v>5</v>
      </c>
      <c r="B10" s="75">
        <v>121</v>
      </c>
      <c r="C10" s="75" t="str">
        <f>VLOOKUP(B10,база!$A$2:$C$140,2,FALSE)</f>
        <v>Бочкарев Вадим</v>
      </c>
      <c r="D10" s="75" t="str">
        <f>VLOOKUP(B10,база!$A$2:$C$140,3,FALSE)</f>
        <v>Малосердобинский</v>
      </c>
      <c r="E10" s="129" t="s">
        <v>477</v>
      </c>
      <c r="F10" s="75">
        <v>85</v>
      </c>
      <c r="G10" s="75"/>
      <c r="H10" s="75"/>
      <c r="I10" s="76"/>
    </row>
    <row r="11" spans="1:9" s="77" customFormat="1" ht="15.75" thickBot="1">
      <c r="A11" s="100">
        <v>6</v>
      </c>
      <c r="B11" s="75">
        <v>100</v>
      </c>
      <c r="C11" s="75" t="str">
        <f>VLOOKUP(B11,база!$A$2:$C$140,2,FALSE)</f>
        <v>Сидоров Алексей</v>
      </c>
      <c r="D11" s="75" t="str">
        <f>VLOOKUP(B11,база!$A$2:$C$140,3,FALSE)</f>
        <v>Башмаковский</v>
      </c>
      <c r="E11" s="129" t="s">
        <v>457</v>
      </c>
      <c r="F11" s="75">
        <v>82</v>
      </c>
      <c r="G11" s="75"/>
      <c r="H11" s="75"/>
      <c r="I11" s="76"/>
    </row>
    <row r="12" spans="1:9" s="77" customFormat="1" ht="15.75" thickBot="1">
      <c r="A12" s="100">
        <v>7</v>
      </c>
      <c r="B12" s="75">
        <v>193</v>
      </c>
      <c r="C12" s="75" t="str">
        <f>VLOOKUP(B12,база!$A$2:$C$140,2,FALSE)</f>
        <v>Андреев Александр</v>
      </c>
      <c r="D12" s="75" t="str">
        <f>VLOOKUP(B12,база!$A$2:$C$140,3,FALSE)</f>
        <v>Шемышейский</v>
      </c>
      <c r="E12" s="129" t="s">
        <v>462</v>
      </c>
      <c r="F12" s="75">
        <v>79</v>
      </c>
      <c r="G12" s="75"/>
      <c r="H12" s="75"/>
      <c r="I12" s="76"/>
    </row>
    <row r="13" spans="1:9" s="77" customFormat="1" ht="15.75" thickBot="1">
      <c r="A13" s="100">
        <v>8</v>
      </c>
      <c r="B13" s="75">
        <v>99</v>
      </c>
      <c r="C13" s="75" t="str">
        <f>VLOOKUP(B13,база!$A$2:$C$140,2,FALSE)</f>
        <v>Темаков Сергей</v>
      </c>
      <c r="D13" s="75" t="str">
        <f>VLOOKUP(B13,база!$A$2:$C$140,3,FALSE)</f>
        <v>Башмаковский</v>
      </c>
      <c r="E13" s="129" t="s">
        <v>475</v>
      </c>
      <c r="F13" s="75">
        <v>76</v>
      </c>
      <c r="G13" s="75"/>
      <c r="H13" s="75"/>
      <c r="I13" s="76"/>
    </row>
    <row r="14" spans="1:9" s="77" customFormat="1" ht="15.75" thickBot="1">
      <c r="A14" s="100">
        <v>9</v>
      </c>
      <c r="B14" s="75">
        <v>114</v>
      </c>
      <c r="C14" s="75" t="str">
        <f>VLOOKUP(B14,база!$A$2:$C$140,2,FALSE)</f>
        <v>Горбачев Денис</v>
      </c>
      <c r="D14" s="75" t="str">
        <f>VLOOKUP(B14,база!$A$2:$C$140,3,FALSE)</f>
        <v>Белинский</v>
      </c>
      <c r="E14" s="129" t="s">
        <v>464</v>
      </c>
      <c r="F14" s="75">
        <v>74</v>
      </c>
      <c r="G14" s="75"/>
      <c r="H14" s="75"/>
      <c r="I14" s="76"/>
    </row>
    <row r="15" spans="1:9" s="77" customFormat="1" ht="15.75" thickBot="1">
      <c r="A15" s="103"/>
      <c r="B15" s="124">
        <v>92</v>
      </c>
      <c r="C15" s="75" t="str">
        <f>VLOOKUP(B15,база!$A$2:$C$140,2,FALSE)</f>
        <v>Маренко Сергей</v>
      </c>
      <c r="D15" s="75" t="str">
        <f>VLOOKUP(B15,база!$A$2:$C$140,3,FALSE)</f>
        <v>Бековский</v>
      </c>
      <c r="E15" s="183" t="s">
        <v>574</v>
      </c>
      <c r="F15" s="118">
        <v>72</v>
      </c>
      <c r="G15" s="118"/>
      <c r="H15" s="118"/>
      <c r="I15" s="118"/>
    </row>
    <row r="16" spans="1:9" s="77" customFormat="1" ht="15.75" thickBot="1">
      <c r="A16" s="100">
        <v>10</v>
      </c>
      <c r="B16" s="75">
        <v>12</v>
      </c>
      <c r="C16" s="75" t="str">
        <f>VLOOKUP(B16,база!$A$2:$C$140,2,FALSE)</f>
        <v>Козлов Дмитрий</v>
      </c>
      <c r="D16" s="75" t="str">
        <f>VLOOKUP(B16,база!$A$2:$C$140,3,FALSE)</f>
        <v>Сердобский </v>
      </c>
      <c r="E16" s="129" t="s">
        <v>471</v>
      </c>
      <c r="F16" s="75">
        <v>70</v>
      </c>
      <c r="G16" s="75"/>
      <c r="H16" s="75"/>
      <c r="I16" s="76"/>
    </row>
    <row r="17" spans="1:9" s="77" customFormat="1" ht="15.75" thickBot="1">
      <c r="A17" s="100">
        <v>11</v>
      </c>
      <c r="B17" s="75">
        <v>73</v>
      </c>
      <c r="C17" s="75" t="str">
        <f>VLOOKUP(B17,база!$A$2:$C$140,2,FALSE)</f>
        <v>Зуев Александр</v>
      </c>
      <c r="D17" s="75" t="str">
        <f>VLOOKUP(B17,база!$A$2:$C$140,3,FALSE)</f>
        <v>Мокшанский</v>
      </c>
      <c r="E17" s="129" t="s">
        <v>472</v>
      </c>
      <c r="F17" s="75">
        <v>69</v>
      </c>
      <c r="G17" s="75"/>
      <c r="H17" s="75"/>
      <c r="I17" s="76"/>
    </row>
    <row r="18" spans="1:9" s="77" customFormat="1" ht="15.75" thickBot="1">
      <c r="A18" s="100">
        <v>12</v>
      </c>
      <c r="B18" s="75">
        <v>183</v>
      </c>
      <c r="C18" s="75" t="str">
        <f>VLOOKUP(B18,база!$A$2:$C$140,2,FALSE)</f>
        <v>Усенков П</v>
      </c>
      <c r="D18" s="75" t="str">
        <f>VLOOKUP(B18,база!$A$2:$C$140,3,FALSE)</f>
        <v>Кузнецкий</v>
      </c>
      <c r="E18" s="129" t="s">
        <v>469</v>
      </c>
      <c r="F18" s="75">
        <v>68</v>
      </c>
      <c r="G18" s="75"/>
      <c r="H18" s="75"/>
      <c r="I18" s="76"/>
    </row>
    <row r="19" spans="1:9" s="77" customFormat="1" ht="15.75" thickBot="1">
      <c r="A19" s="100">
        <v>13</v>
      </c>
      <c r="B19" s="75">
        <v>83</v>
      </c>
      <c r="C19" s="75" t="str">
        <f>VLOOKUP(B19,база!$A$2:$C$140,2,FALSE)</f>
        <v>Куманев Андрей </v>
      </c>
      <c r="D19" s="75" t="str">
        <f>VLOOKUP(B19,база!$A$2:$C$140,3,FALSE)</f>
        <v>Иссинский</v>
      </c>
      <c r="E19" s="129" t="s">
        <v>456</v>
      </c>
      <c r="F19" s="75">
        <v>67</v>
      </c>
      <c r="G19" s="75"/>
      <c r="H19" s="75"/>
      <c r="I19" s="76"/>
    </row>
    <row r="20" spans="1:9" s="77" customFormat="1" ht="15.75" thickBot="1">
      <c r="A20" s="100">
        <v>14</v>
      </c>
      <c r="B20" s="124">
        <v>184</v>
      </c>
      <c r="C20" s="75" t="str">
        <f>VLOOKUP(B20,база!$A$2:$C$140,2,FALSE)</f>
        <v>Абросимов А</v>
      </c>
      <c r="D20" s="75" t="str">
        <f>VLOOKUP(B20,база!$A$2:$C$140,3,FALSE)</f>
        <v>Кузнецкий</v>
      </c>
      <c r="E20" s="149" t="s">
        <v>487</v>
      </c>
      <c r="F20" s="75">
        <v>66</v>
      </c>
      <c r="G20" s="118"/>
      <c r="H20" s="118"/>
      <c r="I20" s="118"/>
    </row>
    <row r="21" spans="1:9" s="77" customFormat="1" ht="15.75" thickBot="1">
      <c r="A21" s="100">
        <v>15</v>
      </c>
      <c r="B21" s="75">
        <v>131</v>
      </c>
      <c r="C21" s="75" t="str">
        <f>VLOOKUP(B21,база!$A$2:$C$140,2,FALSE)</f>
        <v>Калинкин Роман</v>
      </c>
      <c r="D21" s="75" t="str">
        <f>VLOOKUP(B21,база!$A$2:$C$140,3,FALSE)</f>
        <v>Спасский</v>
      </c>
      <c r="E21" s="129" t="s">
        <v>474</v>
      </c>
      <c r="F21" s="75">
        <v>65</v>
      </c>
      <c r="G21" s="75"/>
      <c r="H21" s="75"/>
      <c r="I21" s="76"/>
    </row>
    <row r="22" spans="1:9" s="77" customFormat="1" ht="15.75" thickBot="1">
      <c r="A22" s="100">
        <v>16</v>
      </c>
      <c r="B22" s="75">
        <v>204</v>
      </c>
      <c r="C22" s="75" t="str">
        <f>VLOOKUP(B22,база!$A$2:$C$140,2,FALSE)</f>
        <v>Фурасьев Александр</v>
      </c>
      <c r="D22" s="75" t="str">
        <f>VLOOKUP(B22,база!$A$2:$C$140,3,FALSE)</f>
        <v>Неверкинский</v>
      </c>
      <c r="E22" s="129" t="s">
        <v>484</v>
      </c>
      <c r="F22" s="75">
        <v>64</v>
      </c>
      <c r="G22" s="75"/>
      <c r="H22" s="75"/>
      <c r="I22" s="76"/>
    </row>
    <row r="23" spans="1:9" s="77" customFormat="1" ht="15.75" thickBot="1">
      <c r="A23" s="100">
        <v>17</v>
      </c>
      <c r="B23" s="75">
        <v>130</v>
      </c>
      <c r="C23" s="75" t="str">
        <f>VLOOKUP(B23,база!$A$2:$C$140,2,FALSE)</f>
        <v>Гришкин Вячеслав</v>
      </c>
      <c r="D23" s="75" t="str">
        <f>VLOOKUP(B23,база!$A$2:$C$140,3,FALSE)</f>
        <v>Спасский</v>
      </c>
      <c r="E23" s="129" t="s">
        <v>465</v>
      </c>
      <c r="F23" s="75">
        <v>63</v>
      </c>
      <c r="G23" s="75"/>
      <c r="H23" s="75"/>
      <c r="I23" s="76"/>
    </row>
    <row r="24" spans="1:9" s="77" customFormat="1" ht="15.75" thickBot="1">
      <c r="A24" s="100">
        <v>18</v>
      </c>
      <c r="B24" s="75">
        <v>149</v>
      </c>
      <c r="C24" s="75" t="str">
        <f>VLOOKUP(B24,база!$A$2:$C$140,2,FALSE)</f>
        <v>Кичаев Николай</v>
      </c>
      <c r="D24" s="75" t="str">
        <f>VLOOKUP(B24,база!$A$2:$C$140,3,FALSE)</f>
        <v>Городищенский</v>
      </c>
      <c r="E24" s="129" t="s">
        <v>467</v>
      </c>
      <c r="F24" s="75">
        <v>62</v>
      </c>
      <c r="G24" s="75"/>
      <c r="H24" s="75"/>
      <c r="I24" s="76"/>
    </row>
    <row r="25" spans="1:9" s="77" customFormat="1" ht="15.75" thickBot="1">
      <c r="A25" s="100">
        <v>19</v>
      </c>
      <c r="B25" s="75">
        <v>180</v>
      </c>
      <c r="C25" s="75" t="str">
        <f>VLOOKUP(B25,база!$A$2:$C$140,2,FALSE)</f>
        <v>Песевич А</v>
      </c>
      <c r="D25" s="75" t="str">
        <f>VLOOKUP(B25,база!$A$2:$C$140,3,FALSE)</f>
        <v>Колышлейский</v>
      </c>
      <c r="E25" s="129" t="s">
        <v>485</v>
      </c>
      <c r="F25" s="75">
        <v>61</v>
      </c>
      <c r="G25" s="75"/>
      <c r="H25" s="75"/>
      <c r="I25" s="76"/>
    </row>
    <row r="26" spans="1:9" s="77" customFormat="1" ht="15.75" thickBot="1">
      <c r="A26" s="100">
        <v>20</v>
      </c>
      <c r="B26" s="75">
        <v>162</v>
      </c>
      <c r="C26" s="75" t="str">
        <f>VLOOKUP(B26,база!$A$2:$C$140,2,FALSE)</f>
        <v>Курдин Евгений</v>
      </c>
      <c r="D26" s="75" t="str">
        <f>VLOOKUP(B26,база!$A$2:$C$140,3,FALSE)</f>
        <v>Наровчатский</v>
      </c>
      <c r="E26" s="129" t="s">
        <v>481</v>
      </c>
      <c r="F26" s="75">
        <v>60</v>
      </c>
      <c r="G26" s="75"/>
      <c r="H26" s="75"/>
      <c r="I26" s="76"/>
    </row>
    <row r="27" spans="1:9" s="77" customFormat="1" ht="15.75" thickBot="1">
      <c r="A27" s="100">
        <v>21</v>
      </c>
      <c r="B27" s="75">
        <v>111</v>
      </c>
      <c r="C27" s="75" t="str">
        <f>VLOOKUP(B27,база!$A$2:$C$140,2,FALSE)</f>
        <v>Александров Сергей</v>
      </c>
      <c r="D27" s="75" t="str">
        <f>VLOOKUP(B27,база!$A$2:$C$140,3,FALSE)</f>
        <v>Лопатинский </v>
      </c>
      <c r="E27" s="129" t="s">
        <v>473</v>
      </c>
      <c r="F27" s="75">
        <v>59</v>
      </c>
      <c r="G27" s="75"/>
      <c r="H27" s="75"/>
      <c r="I27" s="76"/>
    </row>
    <row r="28" spans="1:9" s="77" customFormat="1" ht="15.75" thickBot="1">
      <c r="A28" s="100">
        <v>22</v>
      </c>
      <c r="B28" s="75">
        <v>74</v>
      </c>
      <c r="C28" s="75" t="str">
        <f>VLOOKUP(B28,база!$A$2:$C$140,2,FALSE)</f>
        <v>Белогородцев Алексей</v>
      </c>
      <c r="D28" s="75" t="str">
        <f>VLOOKUP(B28,база!$A$2:$C$140,3,FALSE)</f>
        <v>Мокшанский</v>
      </c>
      <c r="E28" s="129" t="s">
        <v>454</v>
      </c>
      <c r="F28" s="75">
        <v>58</v>
      </c>
      <c r="G28" s="75"/>
      <c r="H28" s="75"/>
      <c r="I28" s="76"/>
    </row>
    <row r="29" spans="1:9" s="77" customFormat="1" ht="15.75" thickBot="1">
      <c r="A29" s="100">
        <v>23</v>
      </c>
      <c r="B29" s="75">
        <v>42</v>
      </c>
      <c r="C29" s="75" t="str">
        <f>VLOOKUP(B29,база!$A$2:$C$140,2,FALSE)</f>
        <v>Малышев Артем</v>
      </c>
      <c r="D29" s="75" t="str">
        <f>VLOOKUP(B29,база!$A$2:$C$140,3,FALSE)</f>
        <v>Тамалинский</v>
      </c>
      <c r="E29" s="129" t="s">
        <v>463</v>
      </c>
      <c r="F29" s="75">
        <v>57</v>
      </c>
      <c r="G29" s="75"/>
      <c r="H29" s="75"/>
      <c r="I29" s="76"/>
    </row>
    <row r="30" spans="1:9" s="77" customFormat="1" ht="15.75" thickBot="1">
      <c r="A30" s="100">
        <v>24</v>
      </c>
      <c r="B30" s="75">
        <v>142</v>
      </c>
      <c r="C30" s="75" t="str">
        <f>VLOOKUP(B30,база!$A$2:$C$140,2,FALSE)</f>
        <v>Горбунов А</v>
      </c>
      <c r="D30" s="75" t="str">
        <f>VLOOKUP(B30,база!$A$2:$C$140,3,FALSE)</f>
        <v>Лунинский</v>
      </c>
      <c r="E30" s="129" t="s">
        <v>476</v>
      </c>
      <c r="F30" s="75">
        <v>56</v>
      </c>
      <c r="G30" s="75"/>
      <c r="H30" s="75"/>
      <c r="I30" s="76"/>
    </row>
    <row r="31" spans="1:9" s="77" customFormat="1" ht="15.75" thickBot="1">
      <c r="A31" s="100">
        <v>25</v>
      </c>
      <c r="B31" s="75">
        <v>11</v>
      </c>
      <c r="C31" s="75" t="str">
        <f>VLOOKUP(B31,база!$A$2:$C$140,2,FALSE)</f>
        <v>Высочкин Роман</v>
      </c>
      <c r="D31" s="75" t="str">
        <f>VLOOKUP(B31,база!$A$2:$C$140,3,FALSE)</f>
        <v>Сердобский </v>
      </c>
      <c r="E31" s="129" t="s">
        <v>452</v>
      </c>
      <c r="F31" s="75">
        <v>55</v>
      </c>
      <c r="G31" s="75"/>
      <c r="H31" s="75"/>
      <c r="I31" s="76"/>
    </row>
    <row r="32" spans="1:9" s="77" customFormat="1" ht="15.75" thickBot="1">
      <c r="A32" s="100">
        <v>26</v>
      </c>
      <c r="B32" s="75">
        <v>137</v>
      </c>
      <c r="C32" s="75" t="str">
        <f>VLOOKUP(B32,база!$A$2:$C$140,2,FALSE)</f>
        <v>Выборнов Павел</v>
      </c>
      <c r="D32" s="75" t="str">
        <f>VLOOKUP(B32,база!$A$2:$C$140,3,FALSE)</f>
        <v>Сосновоборский</v>
      </c>
      <c r="E32" s="129" t="s">
        <v>478</v>
      </c>
      <c r="F32" s="75">
        <v>54</v>
      </c>
      <c r="G32" s="75"/>
      <c r="H32" s="75"/>
      <c r="I32" s="76"/>
    </row>
    <row r="33" spans="1:9" s="77" customFormat="1" ht="15.75" thickBot="1">
      <c r="A33" s="100">
        <v>27</v>
      </c>
      <c r="B33" s="75">
        <v>44</v>
      </c>
      <c r="C33" s="75" t="str">
        <f>VLOOKUP(B33,база!$A$2:$C$140,2,FALSE)</f>
        <v>Милосердов Артем</v>
      </c>
      <c r="D33" s="75" t="str">
        <f>VLOOKUP(B33,база!$A$2:$C$140,3,FALSE)</f>
        <v>Тамалинский</v>
      </c>
      <c r="E33" s="129" t="s">
        <v>453</v>
      </c>
      <c r="F33" s="75">
        <v>53</v>
      </c>
      <c r="G33" s="75"/>
      <c r="H33" s="75"/>
      <c r="I33" s="76"/>
    </row>
    <row r="34" spans="1:9" s="77" customFormat="1" ht="15.75" thickBot="1">
      <c r="A34" s="100">
        <v>28</v>
      </c>
      <c r="B34" s="75">
        <v>59</v>
      </c>
      <c r="C34" s="75" t="str">
        <f>VLOOKUP(B34,база!$A$2:$C$140,2,FALSE)</f>
        <v>Екатеринчев Владимир</v>
      </c>
      <c r="D34" s="75" t="str">
        <f>VLOOKUP(B34,база!$A$2:$C$140,3,FALSE)</f>
        <v>Земетчинский</v>
      </c>
      <c r="E34" s="129" t="s">
        <v>466</v>
      </c>
      <c r="F34" s="75">
        <v>52</v>
      </c>
      <c r="G34" s="75"/>
      <c r="H34" s="75"/>
      <c r="I34" s="76"/>
    </row>
    <row r="35" spans="1:9" s="77" customFormat="1" ht="15.75" thickBot="1">
      <c r="A35" s="100">
        <v>29</v>
      </c>
      <c r="B35" s="75">
        <v>155</v>
      </c>
      <c r="C35" s="75" t="str">
        <f>VLOOKUP(B35,база!$A$2:$C$140,2,FALSE)</f>
        <v>Орешкин Роман</v>
      </c>
      <c r="D35" s="75" t="str">
        <f>VLOOKUP(B35,база!$A$2:$C$140,3,FALSE)</f>
        <v>Никольский</v>
      </c>
      <c r="E35" s="129" t="s">
        <v>460</v>
      </c>
      <c r="F35" s="75">
        <v>51</v>
      </c>
      <c r="G35" s="75"/>
      <c r="H35" s="75"/>
      <c r="I35" s="76"/>
    </row>
    <row r="36" spans="1:9" s="77" customFormat="1" ht="15.75" thickBot="1">
      <c r="A36" s="100">
        <v>30</v>
      </c>
      <c r="B36" s="75">
        <v>57</v>
      </c>
      <c r="C36" s="75" t="str">
        <f>VLOOKUP(B36,база!$A$2:$C$140,2,FALSE)</f>
        <v>Екатеринчев Евгений</v>
      </c>
      <c r="D36" s="75" t="str">
        <f>VLOOKUP(B36,база!$A$2:$C$140,3,FALSE)</f>
        <v>Земетчинский</v>
      </c>
      <c r="E36" s="129" t="s">
        <v>458</v>
      </c>
      <c r="F36" s="75">
        <v>50</v>
      </c>
      <c r="G36" s="75"/>
      <c r="H36" s="75"/>
      <c r="I36" s="76"/>
    </row>
    <row r="37" spans="1:9" s="77" customFormat="1" ht="15.75" thickBot="1">
      <c r="A37" s="100">
        <v>31</v>
      </c>
      <c r="B37" s="75">
        <v>25</v>
      </c>
      <c r="C37" s="75" t="str">
        <f>VLOOKUP(B37,база!$A$2:$C$140,2,FALSE)</f>
        <v>Соколов Владимир</v>
      </c>
      <c r="D37" s="75" t="str">
        <f>VLOOKUP(B37,база!$A$2:$C$140,3,FALSE)</f>
        <v>Нижнеломовский</v>
      </c>
      <c r="E37" s="129" t="s">
        <v>470</v>
      </c>
      <c r="F37" s="75">
        <v>49</v>
      </c>
      <c r="G37" s="75"/>
      <c r="H37" s="75"/>
      <c r="I37" s="76"/>
    </row>
    <row r="38" spans="1:9" s="77" customFormat="1" ht="15.75" thickBot="1">
      <c r="A38" s="100">
        <v>32</v>
      </c>
      <c r="B38" s="75">
        <v>141</v>
      </c>
      <c r="C38" s="75" t="str">
        <f>VLOOKUP(B38,база!$A$2:$C$140,2,FALSE)</f>
        <v>Шмонин Антон</v>
      </c>
      <c r="D38" s="75" t="str">
        <f>VLOOKUP(B38,база!$A$2:$C$140,3,FALSE)</f>
        <v>Лунинский</v>
      </c>
      <c r="E38" s="129" t="s">
        <v>459</v>
      </c>
      <c r="F38" s="75">
        <v>48</v>
      </c>
      <c r="G38" s="75"/>
      <c r="H38" s="75"/>
      <c r="I38" s="76"/>
    </row>
    <row r="39" spans="1:9" s="77" customFormat="1" ht="15.75" thickBot="1">
      <c r="A39" s="100">
        <v>33</v>
      </c>
      <c r="B39" s="75">
        <v>138</v>
      </c>
      <c r="C39" s="75" t="str">
        <f>VLOOKUP(B39,база!$A$2:$C$140,2,FALSE)</f>
        <v>Собанов Иван</v>
      </c>
      <c r="D39" s="75" t="str">
        <f>VLOOKUP(B39,база!$A$2:$C$140,3,FALSE)</f>
        <v>Сосновоборский</v>
      </c>
      <c r="E39" s="129" t="s">
        <v>461</v>
      </c>
      <c r="F39" s="75">
        <v>47</v>
      </c>
      <c r="G39" s="75"/>
      <c r="H39" s="75"/>
      <c r="I39" s="76"/>
    </row>
    <row r="40" spans="1:9" s="77" customFormat="1" ht="15.75" thickBot="1">
      <c r="A40" s="100">
        <v>34</v>
      </c>
      <c r="B40" s="75">
        <v>112</v>
      </c>
      <c r="C40" s="75" t="str">
        <f>VLOOKUP(B40,база!$A$2:$C$140,2,FALSE)</f>
        <v>Колчин Максим</v>
      </c>
      <c r="D40" s="75" t="str">
        <f>VLOOKUP(B40,база!$A$2:$C$140,3,FALSE)</f>
        <v>Лопатинский </v>
      </c>
      <c r="E40" s="129" t="s">
        <v>455</v>
      </c>
      <c r="F40" s="75">
        <v>46</v>
      </c>
      <c r="G40" s="75"/>
      <c r="H40" s="75"/>
      <c r="I40" s="76"/>
    </row>
    <row r="41" spans="1:9" s="77" customFormat="1" ht="15.75" thickBot="1">
      <c r="A41" s="179">
        <v>35</v>
      </c>
      <c r="B41" s="148">
        <v>156</v>
      </c>
      <c r="C41" s="148" t="str">
        <f>VLOOKUP(B41,база!$A$2:$C$140,2,FALSE)</f>
        <v>Курышов Василий</v>
      </c>
      <c r="D41" s="148" t="str">
        <f>VLOOKUP(B41,база!$A$2:$C$140,3,FALSE)</f>
        <v>Никольский</v>
      </c>
      <c r="E41" s="180" t="s">
        <v>468</v>
      </c>
      <c r="F41" s="75">
        <v>45</v>
      </c>
      <c r="G41" s="75"/>
      <c r="H41" s="75"/>
      <c r="I41" s="76"/>
    </row>
    <row r="42" spans="1:9" ht="15">
      <c r="A42" s="181">
        <v>1</v>
      </c>
      <c r="B42" s="120">
        <v>113</v>
      </c>
      <c r="C42" s="120" t="str">
        <f>VLOOKUP(B42,база!$A$2:$C$140,2,FALSE)</f>
        <v>Захаров Павел</v>
      </c>
      <c r="D42" s="120" t="str">
        <f>VLOOKUP(B42,база!$A$2:$C$140,3,FALSE)</f>
        <v>Белинский</v>
      </c>
      <c r="E42" s="182" t="s">
        <v>486</v>
      </c>
      <c r="F42" s="184">
        <v>120</v>
      </c>
      <c r="G42" s="147"/>
      <c r="H42" s="147"/>
      <c r="I42" s="185"/>
    </row>
  </sheetData>
  <sheetProtection/>
  <mergeCells count="8">
    <mergeCell ref="A1:I1"/>
    <mergeCell ref="I5:I6"/>
    <mergeCell ref="B3:I3"/>
    <mergeCell ref="D5:D6"/>
    <mergeCell ref="E5:E6"/>
    <mergeCell ref="F5:H5"/>
    <mergeCell ref="B5:B6"/>
    <mergeCell ref="C5:C6"/>
  </mergeCells>
  <printOptions horizontalCentered="1"/>
  <pageMargins left="0.2362204724409449" right="0.15748031496062992" top="0.5905511811023623" bottom="0.5905511811023623" header="0.31496062992125984" footer="0.31496062992125984"/>
  <pageSetup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SheetLayoutView="100" zoomScalePageLayoutView="0" workbookViewId="0" topLeftCell="A1">
      <selection activeCell="I21" sqref="I21"/>
    </sheetView>
  </sheetViews>
  <sheetFormatPr defaultColWidth="9.140625" defaultRowHeight="12.75"/>
  <cols>
    <col min="1" max="1" width="4.8515625" style="0" customWidth="1"/>
    <col min="2" max="2" width="34.00390625" style="0" customWidth="1"/>
    <col min="3" max="3" width="17.8515625" style="0" customWidth="1"/>
    <col min="5" max="5" width="7.57421875" style="0" customWidth="1"/>
    <col min="10" max="10" width="7.8515625" style="0" customWidth="1"/>
    <col min="11" max="11" width="7.7109375" style="0" customWidth="1"/>
  </cols>
  <sheetData>
    <row r="1" ht="15.75">
      <c r="M1" s="13"/>
    </row>
    <row r="2" spans="1:8" ht="18">
      <c r="A2" s="200" t="s">
        <v>44</v>
      </c>
      <c r="B2" s="201"/>
      <c r="C2" s="201"/>
      <c r="D2" s="201"/>
      <c r="E2" s="201"/>
      <c r="F2" s="14"/>
      <c r="G2" s="14"/>
      <c r="H2" s="14"/>
    </row>
    <row r="3" spans="1:8" ht="18">
      <c r="A3" s="202" t="s">
        <v>15</v>
      </c>
      <c r="B3" s="201"/>
      <c r="C3" s="201"/>
      <c r="D3" s="201"/>
      <c r="E3" s="201"/>
      <c r="F3" s="15"/>
      <c r="G3" s="15"/>
      <c r="H3" s="15"/>
    </row>
    <row r="4" spans="1:8" ht="18.75">
      <c r="A4" s="203" t="s">
        <v>56</v>
      </c>
      <c r="B4" s="201"/>
      <c r="C4" s="201"/>
      <c r="D4" s="201"/>
      <c r="E4" s="201"/>
      <c r="F4" s="15"/>
      <c r="G4" s="15"/>
      <c r="H4" s="15"/>
    </row>
    <row r="5" spans="2:3" ht="18">
      <c r="B5" s="15"/>
      <c r="C5" s="18"/>
    </row>
    <row r="7" spans="1:15" ht="42.75" customHeight="1">
      <c r="A7" s="31"/>
      <c r="B7" s="34" t="s">
        <v>6</v>
      </c>
      <c r="C7" s="35" t="s">
        <v>20</v>
      </c>
      <c r="D7" s="16"/>
      <c r="F7" s="22"/>
      <c r="G7" s="22"/>
      <c r="H7" s="16"/>
      <c r="I7" s="16"/>
      <c r="J7" s="22"/>
      <c r="K7" s="16"/>
      <c r="L7" s="16"/>
      <c r="M7" s="16"/>
      <c r="N7" s="16"/>
      <c r="O7" s="23"/>
    </row>
    <row r="8" spans="1:3" ht="18">
      <c r="A8" s="31">
        <v>1</v>
      </c>
      <c r="B8" s="32" t="s">
        <v>85</v>
      </c>
      <c r="C8" s="133">
        <v>300</v>
      </c>
    </row>
    <row r="9" spans="1:15" ht="18">
      <c r="A9" s="31">
        <v>2</v>
      </c>
      <c r="B9" s="32" t="s">
        <v>34</v>
      </c>
      <c r="C9" s="31">
        <v>270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3" ht="18">
      <c r="A10" s="31">
        <v>3</v>
      </c>
      <c r="B10" s="32" t="s">
        <v>23</v>
      </c>
      <c r="C10" s="31">
        <v>245</v>
      </c>
    </row>
    <row r="11" spans="1:15" ht="18">
      <c r="A11" s="31">
        <v>4</v>
      </c>
      <c r="B11" s="32" t="s">
        <v>194</v>
      </c>
      <c r="C11" s="31">
        <v>225</v>
      </c>
      <c r="D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8">
      <c r="A12" s="31">
        <v>5</v>
      </c>
      <c r="B12" s="32" t="s">
        <v>80</v>
      </c>
      <c r="C12" s="31">
        <v>210</v>
      </c>
      <c r="D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8">
      <c r="A13" s="31">
        <v>6</v>
      </c>
      <c r="B13" s="32" t="s">
        <v>26</v>
      </c>
      <c r="C13" s="31">
        <v>200</v>
      </c>
      <c r="D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8">
      <c r="A14" s="31">
        <v>7</v>
      </c>
      <c r="B14" s="32" t="s">
        <v>3</v>
      </c>
      <c r="C14" s="31">
        <v>190</v>
      </c>
      <c r="D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8">
      <c r="A15" s="31">
        <v>8</v>
      </c>
      <c r="B15" s="32" t="s">
        <v>153</v>
      </c>
      <c r="C15" s="31">
        <v>180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8">
      <c r="A16" s="31">
        <v>9</v>
      </c>
      <c r="B16" s="32" t="s">
        <v>33</v>
      </c>
      <c r="C16" s="31">
        <v>170</v>
      </c>
      <c r="D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8">
      <c r="A17" s="31">
        <v>10</v>
      </c>
      <c r="B17" s="32" t="s">
        <v>150</v>
      </c>
      <c r="C17" s="31">
        <v>160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8">
      <c r="A18" s="31">
        <v>11</v>
      </c>
      <c r="B18" s="32" t="s">
        <v>10</v>
      </c>
      <c r="C18" s="31">
        <v>150</v>
      </c>
      <c r="D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8">
      <c r="A19" s="31">
        <v>12</v>
      </c>
      <c r="B19" s="32" t="s">
        <v>31</v>
      </c>
      <c r="C19" s="31">
        <v>145</v>
      </c>
      <c r="D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8">
      <c r="A20" s="31">
        <v>13</v>
      </c>
      <c r="B20" s="32" t="s">
        <v>32</v>
      </c>
      <c r="C20" s="31">
        <v>140</v>
      </c>
      <c r="D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23.25" customHeight="1">
      <c r="A21" s="31">
        <v>14</v>
      </c>
      <c r="B21" s="32" t="s">
        <v>22</v>
      </c>
      <c r="C21" s="31">
        <v>135</v>
      </c>
      <c r="D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3" ht="18">
      <c r="A22" s="31">
        <v>15</v>
      </c>
      <c r="B22" s="33" t="s">
        <v>27</v>
      </c>
      <c r="C22" s="31">
        <v>130</v>
      </c>
    </row>
    <row r="23" spans="1:15" ht="18">
      <c r="A23" s="31">
        <v>16</v>
      </c>
      <c r="B23" s="32" t="s">
        <v>29</v>
      </c>
      <c r="C23" s="31">
        <v>125</v>
      </c>
      <c r="D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3" ht="18">
      <c r="A24" s="133">
        <v>17</v>
      </c>
      <c r="B24" s="33" t="s">
        <v>30</v>
      </c>
      <c r="C24" s="31">
        <v>120</v>
      </c>
    </row>
    <row r="25" spans="1:3" ht="18">
      <c r="A25" s="133">
        <v>18</v>
      </c>
      <c r="B25" s="33" t="s">
        <v>36</v>
      </c>
      <c r="C25" s="31">
        <v>115</v>
      </c>
    </row>
    <row r="26" spans="1:3" ht="18">
      <c r="A26" s="133">
        <v>19</v>
      </c>
      <c r="B26" s="33" t="s">
        <v>5</v>
      </c>
      <c r="C26" s="31">
        <v>110</v>
      </c>
    </row>
    <row r="27" ht="15">
      <c r="C27" s="5"/>
    </row>
    <row r="28" ht="15">
      <c r="C28" s="5"/>
    </row>
    <row r="29" ht="15">
      <c r="C29" s="5"/>
    </row>
    <row r="30" ht="15">
      <c r="C30" s="5"/>
    </row>
    <row r="31" ht="15">
      <c r="C31" s="5"/>
    </row>
    <row r="32" ht="15">
      <c r="C32" s="6"/>
    </row>
  </sheetData>
  <sheetProtection/>
  <mergeCells count="3"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scale="73" r:id="rId1"/>
  <colBreaks count="1" manualBreakCount="1">
    <brk id="6" min="1" max="2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26"/>
  <sheetViews>
    <sheetView view="pageBreakPreview" zoomScaleSheetLayoutView="100" zoomScalePageLayoutView="0" workbookViewId="0" topLeftCell="E7">
      <selection activeCell="T39" sqref="T39"/>
    </sheetView>
  </sheetViews>
  <sheetFormatPr defaultColWidth="9.140625" defaultRowHeight="12.75"/>
  <cols>
    <col min="1" max="1" width="7.421875" style="0" hidden="1" customWidth="1"/>
    <col min="2" max="2" width="19.421875" style="0" customWidth="1"/>
    <col min="3" max="3" width="18.7109375" style="0" customWidth="1"/>
    <col min="4" max="4" width="7.421875" style="0" customWidth="1"/>
    <col min="5" max="5" width="7.7109375" style="0" customWidth="1"/>
    <col min="6" max="6" width="10.8515625" style="0" customWidth="1"/>
    <col min="7" max="7" width="8.28125" style="0" customWidth="1"/>
    <col min="8" max="8" width="8.00390625" style="0" customWidth="1"/>
    <col min="9" max="9" width="8.7109375" style="0" customWidth="1"/>
    <col min="10" max="10" width="7.421875" style="0" customWidth="1"/>
    <col min="11" max="11" width="8.8515625" style="0" customWidth="1"/>
    <col min="12" max="12" width="10.421875" style="0" customWidth="1"/>
    <col min="13" max="13" width="7.140625" style="0" customWidth="1"/>
    <col min="14" max="14" width="10.57421875" style="0" customWidth="1"/>
  </cols>
  <sheetData>
    <row r="1" spans="3:12" ht="15.75">
      <c r="C1" s="228" t="s">
        <v>44</v>
      </c>
      <c r="D1" s="228"/>
      <c r="E1" s="228"/>
      <c r="F1" s="228"/>
      <c r="G1" s="228"/>
      <c r="H1" s="228"/>
      <c r="I1" s="228"/>
      <c r="J1" s="228"/>
      <c r="K1" s="228"/>
      <c r="L1" s="228"/>
    </row>
    <row r="2" spans="3:12" ht="15.75">
      <c r="C2" s="4"/>
      <c r="D2" s="4"/>
      <c r="E2" s="4"/>
      <c r="F2" s="4" t="s">
        <v>322</v>
      </c>
      <c r="G2" s="4"/>
      <c r="H2" s="4"/>
      <c r="I2" s="4"/>
      <c r="J2" s="4"/>
      <c r="K2" s="4"/>
      <c r="L2" s="4"/>
    </row>
    <row r="3" spans="3:12" ht="15.75"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ht="12.75">
      <c r="A4" s="7"/>
      <c r="B4" s="229" t="s">
        <v>323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</row>
    <row r="5" spans="1:13" ht="12.75">
      <c r="A5" s="7"/>
      <c r="B5" s="7"/>
      <c r="C5" s="7"/>
      <c r="D5" s="8"/>
      <c r="E5" s="9"/>
      <c r="F5" s="9"/>
      <c r="G5" s="9"/>
      <c r="H5" s="9"/>
      <c r="I5" s="9"/>
      <c r="J5" s="9"/>
      <c r="K5" s="9"/>
      <c r="L5" s="7"/>
      <c r="M5" s="7"/>
    </row>
    <row r="6" spans="1:13" ht="12.75">
      <c r="A6" s="10"/>
      <c r="B6" s="10"/>
      <c r="C6" s="10"/>
      <c r="D6" s="10"/>
      <c r="E6" s="10"/>
      <c r="F6" s="10"/>
      <c r="G6" s="10"/>
      <c r="H6" s="10"/>
      <c r="I6" s="10"/>
      <c r="J6" s="10" t="s">
        <v>324</v>
      </c>
      <c r="K6" s="10"/>
      <c r="L6" s="194"/>
      <c r="M6" s="230"/>
    </row>
    <row r="7" spans="1:13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2:13" ht="33.75" customHeight="1">
      <c r="B8" s="78" t="s">
        <v>58</v>
      </c>
      <c r="C8" s="79" t="s">
        <v>6</v>
      </c>
      <c r="D8" s="232" t="s">
        <v>59</v>
      </c>
      <c r="E8" s="233"/>
      <c r="F8" s="231" t="s">
        <v>60</v>
      </c>
      <c r="G8" s="231"/>
      <c r="H8" s="231" t="s">
        <v>61</v>
      </c>
      <c r="I8" s="231"/>
      <c r="J8" s="233" t="s">
        <v>62</v>
      </c>
      <c r="K8" s="233"/>
      <c r="L8" s="81" t="s">
        <v>47</v>
      </c>
      <c r="M8" s="78" t="s">
        <v>8</v>
      </c>
    </row>
    <row r="9" spans="2:13" ht="12.75">
      <c r="B9" s="30"/>
      <c r="C9" s="30"/>
      <c r="D9" s="2" t="s">
        <v>57</v>
      </c>
      <c r="E9" s="80" t="s">
        <v>1</v>
      </c>
      <c r="F9" s="2" t="s">
        <v>57</v>
      </c>
      <c r="G9" s="80" t="s">
        <v>1</v>
      </c>
      <c r="H9" s="2" t="s">
        <v>57</v>
      </c>
      <c r="I9" s="80" t="s">
        <v>1</v>
      </c>
      <c r="J9" s="2" t="s">
        <v>57</v>
      </c>
      <c r="K9" s="80" t="s">
        <v>1</v>
      </c>
      <c r="L9" s="30"/>
      <c r="M9" s="30"/>
    </row>
    <row r="10" spans="2:13" ht="15" customHeight="1">
      <c r="B10" s="226" t="s">
        <v>312</v>
      </c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</row>
    <row r="11" spans="2:13" ht="15" customHeight="1">
      <c r="B11" s="1"/>
      <c r="C11" s="113"/>
      <c r="D11" s="113"/>
      <c r="E11" s="114"/>
      <c r="F11" s="1"/>
      <c r="G11" s="114"/>
      <c r="H11" s="1"/>
      <c r="I11" s="114"/>
      <c r="J11" s="1"/>
      <c r="K11" s="114"/>
      <c r="L11" s="115"/>
      <c r="M11" s="1"/>
    </row>
    <row r="12" spans="2:13" ht="12.75" customHeight="1">
      <c r="B12" s="17" t="s">
        <v>313</v>
      </c>
      <c r="C12" s="17" t="s">
        <v>153</v>
      </c>
      <c r="D12" s="1">
        <v>331</v>
      </c>
      <c r="E12" s="114">
        <v>300</v>
      </c>
      <c r="F12" s="131" t="s">
        <v>372</v>
      </c>
      <c r="G12" s="114">
        <v>300</v>
      </c>
      <c r="H12" s="1">
        <v>2</v>
      </c>
      <c r="I12" s="114">
        <v>300</v>
      </c>
      <c r="J12" s="1">
        <v>1.5</v>
      </c>
      <c r="K12" s="114">
        <v>300</v>
      </c>
      <c r="L12" s="1">
        <f>K12+I12+G12+E12</f>
        <v>1200</v>
      </c>
      <c r="M12" s="1">
        <v>1</v>
      </c>
    </row>
    <row r="13" spans="2:13" ht="24.75" customHeight="1">
      <c r="B13" s="17" t="s">
        <v>314</v>
      </c>
      <c r="C13" s="17" t="s">
        <v>25</v>
      </c>
      <c r="D13" s="1">
        <v>310</v>
      </c>
      <c r="E13" s="114">
        <v>270</v>
      </c>
      <c r="F13" s="131" t="s">
        <v>373</v>
      </c>
      <c r="G13" s="114">
        <v>270</v>
      </c>
      <c r="H13" s="1">
        <v>0</v>
      </c>
      <c r="I13" s="114">
        <v>270</v>
      </c>
      <c r="J13" s="1">
        <v>0.5</v>
      </c>
      <c r="K13" s="114">
        <v>270</v>
      </c>
      <c r="L13" s="1">
        <f>K13+I13+G13+E13</f>
        <v>1080</v>
      </c>
      <c r="M13" s="1">
        <v>2</v>
      </c>
    </row>
    <row r="14" spans="2:13" ht="24.75" customHeight="1">
      <c r="B14" s="1"/>
      <c r="C14" s="1"/>
      <c r="D14" s="1"/>
      <c r="E14" s="114"/>
      <c r="F14" s="130"/>
      <c r="G14" s="114"/>
      <c r="H14" s="1"/>
      <c r="I14" s="114"/>
      <c r="J14" s="1"/>
      <c r="K14" s="114"/>
      <c r="L14" s="1"/>
      <c r="M14" s="1"/>
    </row>
    <row r="15" spans="2:13" ht="24.75" customHeight="1">
      <c r="B15" s="226" t="s">
        <v>315</v>
      </c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</row>
    <row r="16" spans="1:14" s="11" customFormat="1" ht="24.75" customHeight="1">
      <c r="A16"/>
      <c r="B16" s="1"/>
      <c r="C16" s="1"/>
      <c r="D16" s="1"/>
      <c r="E16" s="114"/>
      <c r="F16" s="1"/>
      <c r="G16" s="114"/>
      <c r="H16" s="1"/>
      <c r="I16" s="114"/>
      <c r="J16" s="1"/>
      <c r="K16" s="114"/>
      <c r="L16" s="1"/>
      <c r="M16" s="1"/>
      <c r="N16"/>
    </row>
    <row r="17" spans="1:15" s="11" customFormat="1" ht="24.75" customHeight="1">
      <c r="A17"/>
      <c r="B17" s="17" t="s">
        <v>318</v>
      </c>
      <c r="C17" s="17" t="s">
        <v>3</v>
      </c>
      <c r="D17" s="1">
        <v>249</v>
      </c>
      <c r="E17" s="114">
        <v>270</v>
      </c>
      <c r="F17" s="131" t="s">
        <v>376</v>
      </c>
      <c r="G17" s="114">
        <v>270</v>
      </c>
      <c r="H17" s="1">
        <v>4</v>
      </c>
      <c r="I17" s="114">
        <v>245</v>
      </c>
      <c r="J17" s="1">
        <v>5</v>
      </c>
      <c r="K17" s="114">
        <v>300</v>
      </c>
      <c r="L17" s="1">
        <f>K17+I17+G17+E17</f>
        <v>1085</v>
      </c>
      <c r="M17" s="1">
        <v>1</v>
      </c>
      <c r="N17"/>
      <c r="O17"/>
    </row>
    <row r="18" spans="1:14" s="11" customFormat="1" ht="24.75" customHeight="1">
      <c r="A18"/>
      <c r="B18" s="17" t="s">
        <v>316</v>
      </c>
      <c r="C18" s="17" t="s">
        <v>92</v>
      </c>
      <c r="D18" s="1">
        <v>245</v>
      </c>
      <c r="E18" s="114">
        <v>245</v>
      </c>
      <c r="F18" s="131" t="s">
        <v>374</v>
      </c>
      <c r="G18" s="114">
        <v>300</v>
      </c>
      <c r="H18" s="1">
        <v>3</v>
      </c>
      <c r="I18" s="114">
        <v>225</v>
      </c>
      <c r="J18" s="1">
        <v>4</v>
      </c>
      <c r="K18" s="114">
        <v>270</v>
      </c>
      <c r="L18" s="1">
        <f>K18+I18+G18+E18</f>
        <v>1040</v>
      </c>
      <c r="M18" s="1">
        <v>2</v>
      </c>
      <c r="N18"/>
    </row>
    <row r="19" spans="2:15" ht="13.5" customHeight="1">
      <c r="B19" s="17" t="s">
        <v>317</v>
      </c>
      <c r="C19" s="17" t="s">
        <v>30</v>
      </c>
      <c r="D19" s="1">
        <v>374</v>
      </c>
      <c r="E19" s="114">
        <v>300</v>
      </c>
      <c r="F19" s="131" t="s">
        <v>375</v>
      </c>
      <c r="G19" s="114">
        <v>245</v>
      </c>
      <c r="H19" s="1">
        <v>5</v>
      </c>
      <c r="I19" s="114">
        <v>270</v>
      </c>
      <c r="J19" s="1">
        <v>1</v>
      </c>
      <c r="K19" s="114">
        <v>225</v>
      </c>
      <c r="L19" s="1">
        <f>K19+I19+G19+E19</f>
        <v>1040</v>
      </c>
      <c r="M19" s="1">
        <v>3</v>
      </c>
      <c r="O19" s="11"/>
    </row>
    <row r="20" spans="2:13" ht="24.75" customHeight="1">
      <c r="B20" s="17" t="s">
        <v>325</v>
      </c>
      <c r="C20" s="17" t="s">
        <v>32</v>
      </c>
      <c r="D20" s="1">
        <v>206</v>
      </c>
      <c r="E20" s="114">
        <v>225</v>
      </c>
      <c r="F20" s="131" t="s">
        <v>377</v>
      </c>
      <c r="G20" s="114"/>
      <c r="H20" s="1">
        <v>6</v>
      </c>
      <c r="I20" s="114">
        <v>300</v>
      </c>
      <c r="J20" s="1">
        <v>2</v>
      </c>
      <c r="K20" s="114">
        <v>245</v>
      </c>
      <c r="L20" s="1">
        <f>K20+I20+G20+E20</f>
        <v>770</v>
      </c>
      <c r="M20" s="1">
        <v>4</v>
      </c>
    </row>
    <row r="21" spans="2:13" ht="15" customHeight="1">
      <c r="B21" s="1"/>
      <c r="C21" s="1"/>
      <c r="D21" s="1"/>
      <c r="E21" s="114"/>
      <c r="F21" s="1"/>
      <c r="G21" s="114"/>
      <c r="H21" s="1"/>
      <c r="I21" s="114"/>
      <c r="J21" s="1"/>
      <c r="K21" s="114"/>
      <c r="L21" s="1"/>
      <c r="M21" s="1"/>
    </row>
    <row r="22" spans="2:13" ht="24.75" customHeight="1">
      <c r="B22" s="226" t="s">
        <v>319</v>
      </c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</row>
    <row r="23" spans="2:13" ht="24.75" customHeight="1">
      <c r="B23" s="17" t="s">
        <v>320</v>
      </c>
      <c r="C23" s="17" t="s">
        <v>10</v>
      </c>
      <c r="D23" s="1">
        <v>328</v>
      </c>
      <c r="E23" s="114">
        <v>300</v>
      </c>
      <c r="F23" s="131" t="s">
        <v>379</v>
      </c>
      <c r="G23" s="114">
        <v>270</v>
      </c>
      <c r="H23" s="1">
        <v>3</v>
      </c>
      <c r="I23" s="114">
        <v>270</v>
      </c>
      <c r="J23" s="1">
        <v>4</v>
      </c>
      <c r="K23" s="114">
        <v>300</v>
      </c>
      <c r="L23" s="1">
        <f>K23+I23+G23+E23</f>
        <v>1140</v>
      </c>
      <c r="M23" s="1">
        <v>1</v>
      </c>
    </row>
    <row r="24" spans="2:13" ht="24.75" customHeight="1">
      <c r="B24" s="17" t="s">
        <v>321</v>
      </c>
      <c r="C24" s="17" t="s">
        <v>34</v>
      </c>
      <c r="D24" s="1">
        <v>319</v>
      </c>
      <c r="E24" s="114">
        <v>270</v>
      </c>
      <c r="F24" s="131" t="s">
        <v>449</v>
      </c>
      <c r="G24" s="114">
        <v>300</v>
      </c>
      <c r="H24" s="1">
        <v>1</v>
      </c>
      <c r="I24" s="114">
        <v>300</v>
      </c>
      <c r="J24" s="1">
        <v>0.5</v>
      </c>
      <c r="K24" s="114">
        <v>245</v>
      </c>
      <c r="L24" s="1">
        <f>K24+I24+G24+E24</f>
        <v>1115</v>
      </c>
      <c r="M24" s="1">
        <v>2</v>
      </c>
    </row>
    <row r="25" spans="2:13" ht="12.75">
      <c r="B25" s="17" t="s">
        <v>317</v>
      </c>
      <c r="C25" s="17" t="s">
        <v>30</v>
      </c>
      <c r="D25" s="1">
        <v>303</v>
      </c>
      <c r="E25" s="114">
        <v>245</v>
      </c>
      <c r="F25" s="131" t="s">
        <v>378</v>
      </c>
      <c r="G25" s="114">
        <v>225</v>
      </c>
      <c r="H25" s="1">
        <v>2</v>
      </c>
      <c r="I25" s="114">
        <v>245</v>
      </c>
      <c r="J25" s="1">
        <v>1.5</v>
      </c>
      <c r="K25" s="114">
        <v>270</v>
      </c>
      <c r="L25" s="1">
        <f>K25+I25+G25+E25</f>
        <v>985</v>
      </c>
      <c r="M25" s="1">
        <v>3</v>
      </c>
    </row>
    <row r="26" spans="2:13" ht="12.75">
      <c r="B26" s="1"/>
      <c r="C26" s="1"/>
      <c r="D26" s="1"/>
      <c r="E26" s="114"/>
      <c r="F26" s="1"/>
      <c r="G26" s="114"/>
      <c r="H26" s="1"/>
      <c r="I26" s="114"/>
      <c r="J26" s="1"/>
      <c r="K26" s="114"/>
      <c r="L26" s="1"/>
      <c r="M26" s="1"/>
    </row>
  </sheetData>
  <sheetProtection/>
  <mergeCells count="10">
    <mergeCell ref="B22:M22"/>
    <mergeCell ref="C1:L1"/>
    <mergeCell ref="B4:M4"/>
    <mergeCell ref="L6:M6"/>
    <mergeCell ref="F8:G8"/>
    <mergeCell ref="D8:E8"/>
    <mergeCell ref="H8:I8"/>
    <mergeCell ref="J8:K8"/>
    <mergeCell ref="B10:M10"/>
    <mergeCell ref="B15:M15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8"/>
  <sheetViews>
    <sheetView view="pageBreakPreview" zoomScaleSheetLayoutView="100" zoomScalePageLayoutView="0" workbookViewId="0" topLeftCell="A22">
      <selection activeCell="B25" sqref="B25"/>
    </sheetView>
  </sheetViews>
  <sheetFormatPr defaultColWidth="9.140625" defaultRowHeight="12.75"/>
  <cols>
    <col min="1" max="1" width="4.8515625" style="0" customWidth="1"/>
    <col min="2" max="2" width="34.00390625" style="0" customWidth="1"/>
    <col min="3" max="3" width="17.8515625" style="0" customWidth="1"/>
    <col min="5" max="5" width="7.57421875" style="0" customWidth="1"/>
    <col min="10" max="10" width="7.8515625" style="0" customWidth="1"/>
    <col min="11" max="11" width="7.7109375" style="0" customWidth="1"/>
  </cols>
  <sheetData>
    <row r="1" ht="15.75">
      <c r="M1" s="13"/>
    </row>
    <row r="2" spans="1:8" ht="18">
      <c r="A2" s="200" t="s">
        <v>44</v>
      </c>
      <c r="B2" s="201"/>
      <c r="C2" s="201"/>
      <c r="D2" s="201"/>
      <c r="E2" s="201"/>
      <c r="F2" s="14"/>
      <c r="G2" s="14"/>
      <c r="H2" s="14"/>
    </row>
    <row r="3" spans="1:8" ht="18">
      <c r="A3" s="202" t="s">
        <v>15</v>
      </c>
      <c r="B3" s="201"/>
      <c r="C3" s="201"/>
      <c r="D3" s="201"/>
      <c r="E3" s="201"/>
      <c r="F3" s="15"/>
      <c r="G3" s="15"/>
      <c r="H3" s="15"/>
    </row>
    <row r="4" spans="1:8" ht="18.75">
      <c r="A4" s="203" t="s">
        <v>63</v>
      </c>
      <c r="B4" s="201"/>
      <c r="C4" s="201"/>
      <c r="D4" s="201"/>
      <c r="E4" s="201"/>
      <c r="F4" s="15"/>
      <c r="G4" s="15"/>
      <c r="H4" s="15"/>
    </row>
    <row r="5" spans="2:3" ht="18">
      <c r="B5" s="234" t="s">
        <v>21</v>
      </c>
      <c r="C5" s="234"/>
    </row>
    <row r="7" spans="1:15" ht="42.75" customHeight="1">
      <c r="A7" s="31"/>
      <c r="B7" s="34" t="s">
        <v>6</v>
      </c>
      <c r="C7" s="35" t="s">
        <v>20</v>
      </c>
      <c r="D7" s="16"/>
      <c r="F7" s="22"/>
      <c r="G7" s="22"/>
      <c r="H7" s="16"/>
      <c r="I7" s="16"/>
      <c r="J7" s="22"/>
      <c r="K7" s="16"/>
      <c r="L7" s="16"/>
      <c r="M7" s="16"/>
      <c r="N7" s="16"/>
      <c r="O7" s="23"/>
    </row>
    <row r="8" spans="1:3" ht="18">
      <c r="A8" s="31">
        <v>1</v>
      </c>
      <c r="B8" s="32" t="s">
        <v>30</v>
      </c>
      <c r="C8" s="135">
        <v>300</v>
      </c>
    </row>
    <row r="9" spans="1:15" ht="18">
      <c r="A9" s="31">
        <v>2</v>
      </c>
      <c r="B9" s="32" t="s">
        <v>25</v>
      </c>
      <c r="C9" s="135">
        <v>270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3" ht="18">
      <c r="A10" s="31">
        <v>3</v>
      </c>
      <c r="B10" s="32" t="s">
        <v>12</v>
      </c>
      <c r="C10" s="31">
        <v>245</v>
      </c>
    </row>
    <row r="11" spans="1:15" ht="18">
      <c r="A11" s="31">
        <v>4</v>
      </c>
      <c r="B11" s="32" t="s">
        <v>27</v>
      </c>
      <c r="C11" s="31">
        <v>225</v>
      </c>
      <c r="D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8">
      <c r="A12" s="31">
        <v>5</v>
      </c>
      <c r="B12" s="32" t="s">
        <v>34</v>
      </c>
      <c r="C12" s="31">
        <v>210</v>
      </c>
      <c r="D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8">
      <c r="A13" s="31">
        <v>6</v>
      </c>
      <c r="B13" s="32" t="s">
        <v>126</v>
      </c>
      <c r="C13" s="31">
        <v>200</v>
      </c>
      <c r="D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8">
      <c r="A14" s="31">
        <v>7</v>
      </c>
      <c r="B14" s="32" t="s">
        <v>23</v>
      </c>
      <c r="C14" s="31">
        <v>190</v>
      </c>
      <c r="D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8">
      <c r="A15" s="31">
        <v>8</v>
      </c>
      <c r="B15" s="32" t="s">
        <v>32</v>
      </c>
      <c r="C15" s="31">
        <v>180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8">
      <c r="A16" s="31">
        <v>9</v>
      </c>
      <c r="B16" s="32"/>
      <c r="C16" s="31"/>
      <c r="D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8">
      <c r="A17" s="31">
        <v>10</v>
      </c>
      <c r="B17" s="32"/>
      <c r="C17" s="3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8">
      <c r="A18" s="31">
        <v>11</v>
      </c>
      <c r="B18" s="32"/>
      <c r="C18" s="31"/>
      <c r="D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8">
      <c r="A19" s="31">
        <v>12</v>
      </c>
      <c r="B19" s="32"/>
      <c r="C19" s="31"/>
      <c r="D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8">
      <c r="A20" s="31">
        <v>13</v>
      </c>
      <c r="B20" s="32"/>
      <c r="C20" s="31"/>
      <c r="D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23.25" customHeight="1">
      <c r="A21" s="31">
        <v>14</v>
      </c>
      <c r="B21" s="32"/>
      <c r="C21" s="31"/>
      <c r="D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3" ht="18">
      <c r="A22" s="31">
        <v>15</v>
      </c>
      <c r="B22" s="33"/>
      <c r="C22" s="31"/>
    </row>
    <row r="23" spans="1:15" ht="18">
      <c r="A23" s="31">
        <v>16</v>
      </c>
      <c r="B23" s="32"/>
      <c r="C23" s="31"/>
      <c r="D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ht="15">
      <c r="C24" s="5"/>
    </row>
    <row r="25" spans="2:3" ht="15">
      <c r="B25" s="27" t="s">
        <v>9</v>
      </c>
      <c r="C25" s="5"/>
    </row>
    <row r="26" spans="1:3" ht="18">
      <c r="A26" s="31"/>
      <c r="B26" s="34" t="s">
        <v>6</v>
      </c>
      <c r="C26" s="35" t="s">
        <v>20</v>
      </c>
    </row>
    <row r="27" spans="1:3" ht="18">
      <c r="A27" s="31">
        <v>1</v>
      </c>
      <c r="B27" s="32" t="s">
        <v>148</v>
      </c>
      <c r="C27" s="135">
        <v>300</v>
      </c>
    </row>
    <row r="28" spans="1:3" ht="18">
      <c r="A28" s="31">
        <v>2</v>
      </c>
      <c r="B28" s="32" t="s">
        <v>27</v>
      </c>
      <c r="C28" s="135">
        <v>270</v>
      </c>
    </row>
    <row r="29" spans="1:3" ht="18">
      <c r="A29" s="31">
        <v>3</v>
      </c>
      <c r="B29" s="32" t="s">
        <v>26</v>
      </c>
      <c r="C29" s="31">
        <v>245</v>
      </c>
    </row>
    <row r="30" spans="1:3" ht="18">
      <c r="A30" s="31">
        <v>4</v>
      </c>
      <c r="B30" s="32" t="s">
        <v>34</v>
      </c>
      <c r="C30" s="31">
        <v>225</v>
      </c>
    </row>
    <row r="31" spans="1:3" ht="18">
      <c r="A31" s="31">
        <v>5</v>
      </c>
      <c r="B31" s="32" t="s">
        <v>69</v>
      </c>
      <c r="C31" s="31">
        <v>210</v>
      </c>
    </row>
    <row r="32" spans="1:3" ht="18">
      <c r="A32" s="31">
        <v>6</v>
      </c>
      <c r="B32" s="32" t="s">
        <v>80</v>
      </c>
      <c r="C32" s="31">
        <v>200</v>
      </c>
    </row>
    <row r="33" spans="1:3" ht="18">
      <c r="A33" s="31">
        <v>7</v>
      </c>
      <c r="B33" s="32" t="s">
        <v>29</v>
      </c>
      <c r="C33" s="31">
        <v>190</v>
      </c>
    </row>
    <row r="34" spans="1:3" ht="18">
      <c r="A34" s="31">
        <v>8</v>
      </c>
      <c r="B34" s="32" t="s">
        <v>25</v>
      </c>
      <c r="C34" s="31">
        <v>180</v>
      </c>
    </row>
    <row r="35" spans="1:3" ht="18">
      <c r="A35" s="31">
        <v>9</v>
      </c>
      <c r="B35" s="32" t="s">
        <v>30</v>
      </c>
      <c r="C35" s="31">
        <v>170</v>
      </c>
    </row>
    <row r="36" spans="1:3" ht="18">
      <c r="A36" s="31">
        <v>10</v>
      </c>
      <c r="B36" s="32" t="s">
        <v>36</v>
      </c>
      <c r="C36" s="31">
        <v>160</v>
      </c>
    </row>
    <row r="37" spans="1:3" ht="18">
      <c r="A37" s="31">
        <v>11</v>
      </c>
      <c r="B37" s="32" t="s">
        <v>92</v>
      </c>
      <c r="C37" s="31">
        <v>150</v>
      </c>
    </row>
    <row r="38" spans="1:3" ht="18">
      <c r="A38" s="31">
        <v>12</v>
      </c>
      <c r="B38" s="32" t="s">
        <v>31</v>
      </c>
      <c r="C38" s="31">
        <v>145</v>
      </c>
    </row>
    <row r="39" spans="1:3" ht="18">
      <c r="A39" s="31">
        <v>13</v>
      </c>
      <c r="B39" s="32" t="s">
        <v>150</v>
      </c>
      <c r="C39" s="31">
        <v>140</v>
      </c>
    </row>
    <row r="40" spans="1:3" ht="18">
      <c r="A40" s="31">
        <v>14</v>
      </c>
      <c r="B40" s="32" t="s">
        <v>12</v>
      </c>
      <c r="C40" s="31">
        <v>135</v>
      </c>
    </row>
    <row r="41" spans="1:3" ht="18">
      <c r="A41" s="31">
        <v>15</v>
      </c>
      <c r="B41" s="33" t="s">
        <v>11</v>
      </c>
      <c r="C41" s="31">
        <v>130</v>
      </c>
    </row>
    <row r="42" spans="1:3" ht="18">
      <c r="A42" s="31">
        <v>16</v>
      </c>
      <c r="B42" s="32" t="s">
        <v>33</v>
      </c>
      <c r="C42" s="31">
        <v>125</v>
      </c>
    </row>
    <row r="43" spans="1:3" ht="18">
      <c r="A43" s="31">
        <v>17</v>
      </c>
      <c r="B43" s="33" t="s">
        <v>194</v>
      </c>
      <c r="C43" s="31">
        <v>120</v>
      </c>
    </row>
    <row r="44" spans="1:3" ht="18">
      <c r="A44" s="31">
        <v>18</v>
      </c>
      <c r="B44" s="33" t="s">
        <v>10</v>
      </c>
      <c r="C44" s="31">
        <v>115</v>
      </c>
    </row>
    <row r="45" spans="1:3" ht="18">
      <c r="A45" s="31">
        <v>19</v>
      </c>
      <c r="B45" s="33" t="s">
        <v>32</v>
      </c>
      <c r="C45" s="31">
        <v>110</v>
      </c>
    </row>
    <row r="46" spans="1:3" ht="18">
      <c r="A46" s="31">
        <v>20</v>
      </c>
      <c r="B46" s="33" t="s">
        <v>23</v>
      </c>
      <c r="C46" s="31">
        <v>105</v>
      </c>
    </row>
    <row r="47" spans="1:3" ht="18">
      <c r="A47" s="31">
        <v>21</v>
      </c>
      <c r="B47" s="33" t="s">
        <v>153</v>
      </c>
      <c r="C47" s="31">
        <v>100</v>
      </c>
    </row>
    <row r="48" spans="1:3" ht="18">
      <c r="A48" s="31">
        <v>22</v>
      </c>
      <c r="B48" s="33" t="s">
        <v>3</v>
      </c>
      <c r="C48" s="31">
        <v>96</v>
      </c>
    </row>
  </sheetData>
  <sheetProtection/>
  <mergeCells count="4">
    <mergeCell ref="A2:E2"/>
    <mergeCell ref="A3:E3"/>
    <mergeCell ref="A4:E4"/>
    <mergeCell ref="B5:C5"/>
  </mergeCells>
  <printOptions/>
  <pageMargins left="0.75" right="0.75" top="1" bottom="1" header="0.5" footer="0.5"/>
  <pageSetup horizontalDpi="600" verticalDpi="600" orientation="portrait" paperSize="9" scale="73" r:id="rId1"/>
  <colBreaks count="1" manualBreakCount="1">
    <brk id="6" min="1" max="20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4:N54"/>
  <sheetViews>
    <sheetView view="pageBreakPreview" zoomScale="60" zoomScalePageLayoutView="0" workbookViewId="0" topLeftCell="A16">
      <selection activeCell="Q54" sqref="Q54"/>
    </sheetView>
  </sheetViews>
  <sheetFormatPr defaultColWidth="9.140625" defaultRowHeight="12.75"/>
  <cols>
    <col min="2" max="2" width="28.7109375" style="0" customWidth="1"/>
    <col min="3" max="3" width="32.140625" style="0" customWidth="1"/>
    <col min="4" max="4" width="10.140625" style="0" customWidth="1"/>
    <col min="5" max="5" width="6.7109375" style="0" customWidth="1"/>
    <col min="6" max="6" width="7.140625" style="0" customWidth="1"/>
    <col min="7" max="7" width="6.8515625" style="0" customWidth="1"/>
    <col min="8" max="8" width="6.140625" style="0" customWidth="1"/>
    <col min="9" max="9" width="7.421875" style="0" customWidth="1"/>
    <col min="10" max="10" width="3.7109375" style="0" customWidth="1"/>
    <col min="11" max="11" width="6.7109375" style="0" customWidth="1"/>
    <col min="12" max="12" width="7.00390625" style="0" customWidth="1"/>
    <col min="13" max="13" width="10.57421875" style="0" customWidth="1"/>
  </cols>
  <sheetData>
    <row r="2" ht="12.75" hidden="1"/>
    <row r="3" ht="13.5" thickBot="1"/>
    <row r="4" spans="1:14" ht="16.5" customHeight="1" thickBot="1">
      <c r="A4" s="239" t="s">
        <v>50</v>
      </c>
      <c r="B4" s="239" t="s">
        <v>64</v>
      </c>
      <c r="C4" s="242" t="s">
        <v>52</v>
      </c>
      <c r="D4" s="244" t="s">
        <v>65</v>
      </c>
      <c r="E4" s="245"/>
      <c r="F4" s="246" t="s">
        <v>66</v>
      </c>
      <c r="G4" s="246"/>
      <c r="H4" s="246" t="s">
        <v>67</v>
      </c>
      <c r="I4" s="246"/>
      <c r="J4" s="246" t="s">
        <v>68</v>
      </c>
      <c r="K4" s="246"/>
      <c r="L4" s="247" t="s">
        <v>47</v>
      </c>
      <c r="M4" s="237" t="s">
        <v>16</v>
      </c>
      <c r="N4" s="235" t="s">
        <v>573</v>
      </c>
    </row>
    <row r="5" spans="1:14" ht="16.5" thickBot="1">
      <c r="A5" s="240"/>
      <c r="B5" s="241"/>
      <c r="C5" s="243"/>
      <c r="D5" s="82" t="s">
        <v>7</v>
      </c>
      <c r="E5" s="83" t="s">
        <v>37</v>
      </c>
      <c r="F5" s="82" t="s">
        <v>7</v>
      </c>
      <c r="G5" s="83" t="s">
        <v>37</v>
      </c>
      <c r="H5" s="82" t="s">
        <v>7</v>
      </c>
      <c r="I5" s="83" t="s">
        <v>37</v>
      </c>
      <c r="J5" s="82" t="s">
        <v>7</v>
      </c>
      <c r="K5" s="83" t="s">
        <v>37</v>
      </c>
      <c r="L5" s="248"/>
      <c r="M5" s="238"/>
      <c r="N5" s="236"/>
    </row>
    <row r="6" spans="1:14" ht="16.5" thickBot="1">
      <c r="A6" s="84">
        <v>32</v>
      </c>
      <c r="B6" s="85" t="s">
        <v>70</v>
      </c>
      <c r="C6" s="84" t="s">
        <v>72</v>
      </c>
      <c r="D6" s="112" t="s">
        <v>205</v>
      </c>
      <c r="E6" s="87">
        <v>16</v>
      </c>
      <c r="F6" s="84">
        <v>12</v>
      </c>
      <c r="G6" s="87">
        <f>F6</f>
        <v>12</v>
      </c>
      <c r="H6" s="88">
        <v>38</v>
      </c>
      <c r="I6" s="87">
        <v>36</v>
      </c>
      <c r="J6" s="89"/>
      <c r="K6" s="87"/>
      <c r="L6" s="174">
        <f aca="true" t="shared" si="0" ref="L6:L27">K6+I6+G6+E6</f>
        <v>64</v>
      </c>
      <c r="M6" s="103"/>
      <c r="N6" s="103"/>
    </row>
    <row r="7" spans="1:14" ht="16.5" thickBot="1">
      <c r="A7" s="84">
        <v>56</v>
      </c>
      <c r="B7" s="85" t="s">
        <v>71</v>
      </c>
      <c r="C7" s="84" t="s">
        <v>72</v>
      </c>
      <c r="D7" s="112" t="s">
        <v>217</v>
      </c>
      <c r="E7" s="87">
        <v>36</v>
      </c>
      <c r="F7" s="84">
        <v>10</v>
      </c>
      <c r="G7" s="87">
        <f aca="true" t="shared" si="1" ref="G7:G54">F7</f>
        <v>10</v>
      </c>
      <c r="H7" s="88">
        <v>45</v>
      </c>
      <c r="I7" s="87">
        <v>50</v>
      </c>
      <c r="J7" s="89"/>
      <c r="K7" s="87"/>
      <c r="L7" s="174">
        <f t="shared" si="0"/>
        <v>96</v>
      </c>
      <c r="M7" s="103"/>
      <c r="N7" s="103"/>
    </row>
    <row r="8" spans="1:14" ht="16.5" thickBot="1">
      <c r="A8" s="84">
        <v>57</v>
      </c>
      <c r="B8" s="85" t="s">
        <v>137</v>
      </c>
      <c r="C8" s="84" t="s">
        <v>31</v>
      </c>
      <c r="D8" s="112" t="s">
        <v>206</v>
      </c>
      <c r="E8" s="87">
        <v>40</v>
      </c>
      <c r="F8" s="84">
        <v>10</v>
      </c>
      <c r="G8" s="87">
        <f t="shared" si="1"/>
        <v>10</v>
      </c>
      <c r="H8" s="88">
        <v>44</v>
      </c>
      <c r="I8" s="87">
        <v>48</v>
      </c>
      <c r="J8" s="89"/>
      <c r="K8" s="87"/>
      <c r="L8" s="174">
        <f t="shared" si="0"/>
        <v>98</v>
      </c>
      <c r="M8" s="103"/>
      <c r="N8" s="103"/>
    </row>
    <row r="9" spans="1:14" ht="16.5" thickBot="1">
      <c r="A9" s="84">
        <v>61</v>
      </c>
      <c r="B9" s="85" t="s">
        <v>122</v>
      </c>
      <c r="C9" s="84" t="s">
        <v>31</v>
      </c>
      <c r="D9" s="112" t="s">
        <v>204</v>
      </c>
      <c r="E9" s="87">
        <v>58</v>
      </c>
      <c r="F9" s="84">
        <v>10</v>
      </c>
      <c r="G9" s="87">
        <f t="shared" si="1"/>
        <v>10</v>
      </c>
      <c r="H9" s="88">
        <v>45</v>
      </c>
      <c r="I9" s="87">
        <v>50</v>
      </c>
      <c r="J9" s="89"/>
      <c r="K9" s="87"/>
      <c r="L9" s="174">
        <f t="shared" si="0"/>
        <v>118</v>
      </c>
      <c r="M9" s="103"/>
      <c r="N9" s="103"/>
    </row>
    <row r="10" spans="1:14" ht="16.5" thickBot="1">
      <c r="A10" s="84">
        <v>70</v>
      </c>
      <c r="B10" s="85" t="s">
        <v>329</v>
      </c>
      <c r="C10" s="84" t="s">
        <v>5</v>
      </c>
      <c r="D10" s="112" t="s">
        <v>207</v>
      </c>
      <c r="E10" s="87">
        <v>9</v>
      </c>
      <c r="F10" s="84">
        <v>21</v>
      </c>
      <c r="G10" s="87">
        <f t="shared" si="1"/>
        <v>21</v>
      </c>
      <c r="H10" s="88">
        <v>36.5</v>
      </c>
      <c r="I10" s="87">
        <v>33</v>
      </c>
      <c r="J10" s="89"/>
      <c r="K10" s="87"/>
      <c r="L10" s="174">
        <f t="shared" si="0"/>
        <v>63</v>
      </c>
      <c r="M10" s="103"/>
      <c r="N10" s="103"/>
    </row>
    <row r="11" spans="1:14" ht="16.5" thickBot="1">
      <c r="A11" s="84">
        <v>73</v>
      </c>
      <c r="B11" s="85" t="s">
        <v>95</v>
      </c>
      <c r="C11" s="84" t="s">
        <v>36</v>
      </c>
      <c r="D11" s="112" t="s">
        <v>203</v>
      </c>
      <c r="E11" s="87">
        <v>60</v>
      </c>
      <c r="F11" s="84">
        <v>8</v>
      </c>
      <c r="G11" s="87">
        <f t="shared" si="1"/>
        <v>8</v>
      </c>
      <c r="H11" s="88">
        <v>32.5</v>
      </c>
      <c r="I11" s="87">
        <v>25</v>
      </c>
      <c r="J11" s="89"/>
      <c r="K11" s="87"/>
      <c r="L11" s="174">
        <f t="shared" si="0"/>
        <v>93</v>
      </c>
      <c r="M11" s="103"/>
      <c r="N11" s="103"/>
    </row>
    <row r="12" spans="1:14" ht="16.5" thickBot="1">
      <c r="A12" s="84">
        <v>76</v>
      </c>
      <c r="B12" s="85" t="s">
        <v>100</v>
      </c>
      <c r="C12" s="84" t="s">
        <v>36</v>
      </c>
      <c r="D12" s="112" t="s">
        <v>210</v>
      </c>
      <c r="E12" s="87">
        <v>52</v>
      </c>
      <c r="F12" s="84">
        <v>34</v>
      </c>
      <c r="G12" s="87">
        <f t="shared" si="1"/>
        <v>34</v>
      </c>
      <c r="H12" s="88">
        <v>43</v>
      </c>
      <c r="I12" s="87">
        <v>46</v>
      </c>
      <c r="J12" s="89"/>
      <c r="K12" s="87"/>
      <c r="L12" s="174">
        <f t="shared" si="0"/>
        <v>132</v>
      </c>
      <c r="M12" s="103"/>
      <c r="N12" s="103"/>
    </row>
    <row r="13" spans="1:14" ht="16.5" thickBot="1">
      <c r="A13" s="84">
        <v>92</v>
      </c>
      <c r="B13" s="85" t="s">
        <v>99</v>
      </c>
      <c r="C13" s="84" t="s">
        <v>10</v>
      </c>
      <c r="D13" s="112" t="s">
        <v>203</v>
      </c>
      <c r="E13" s="87">
        <v>60</v>
      </c>
      <c r="F13" s="84">
        <v>36</v>
      </c>
      <c r="G13" s="87">
        <f t="shared" si="1"/>
        <v>36</v>
      </c>
      <c r="H13" s="88">
        <v>33</v>
      </c>
      <c r="I13" s="87">
        <v>26</v>
      </c>
      <c r="J13" s="89"/>
      <c r="K13" s="87"/>
      <c r="L13" s="174">
        <f t="shared" si="0"/>
        <v>122</v>
      </c>
      <c r="M13" s="103"/>
      <c r="N13" s="103"/>
    </row>
    <row r="14" spans="1:14" ht="16.5" thickBot="1">
      <c r="A14" s="84">
        <v>93</v>
      </c>
      <c r="B14" s="85" t="s">
        <v>98</v>
      </c>
      <c r="C14" s="84" t="s">
        <v>10</v>
      </c>
      <c r="D14" s="112" t="s">
        <v>206</v>
      </c>
      <c r="E14" s="87">
        <v>40</v>
      </c>
      <c r="F14" s="84">
        <v>4</v>
      </c>
      <c r="G14" s="87">
        <f t="shared" si="1"/>
        <v>4</v>
      </c>
      <c r="H14" s="88">
        <v>39</v>
      </c>
      <c r="I14" s="87">
        <v>38</v>
      </c>
      <c r="J14" s="89"/>
      <c r="K14" s="87"/>
      <c r="L14" s="174">
        <f t="shared" si="0"/>
        <v>82</v>
      </c>
      <c r="M14" s="103"/>
      <c r="N14" s="103"/>
    </row>
    <row r="15" spans="1:14" ht="16.5" thickBot="1">
      <c r="A15" s="84">
        <v>107</v>
      </c>
      <c r="B15" s="85" t="s">
        <v>125</v>
      </c>
      <c r="C15" s="84" t="s">
        <v>12</v>
      </c>
      <c r="D15" s="112" t="s">
        <v>208</v>
      </c>
      <c r="E15" s="87">
        <v>19</v>
      </c>
      <c r="F15" s="84">
        <v>26</v>
      </c>
      <c r="G15" s="87">
        <f t="shared" si="1"/>
        <v>26</v>
      </c>
      <c r="H15" s="88">
        <v>28</v>
      </c>
      <c r="I15" s="87">
        <v>16</v>
      </c>
      <c r="J15" s="89"/>
      <c r="K15" s="87"/>
      <c r="L15" s="174">
        <f t="shared" si="0"/>
        <v>61</v>
      </c>
      <c r="M15" s="103"/>
      <c r="N15" s="103"/>
    </row>
    <row r="16" spans="1:14" ht="16.5" thickBot="1">
      <c r="A16" s="84">
        <v>112</v>
      </c>
      <c r="B16" s="85" t="s">
        <v>114</v>
      </c>
      <c r="C16" s="84" t="s">
        <v>12</v>
      </c>
      <c r="D16" s="112" t="s">
        <v>211</v>
      </c>
      <c r="E16" s="87">
        <v>70</v>
      </c>
      <c r="F16" s="84">
        <v>9</v>
      </c>
      <c r="G16" s="87">
        <f t="shared" si="1"/>
        <v>9</v>
      </c>
      <c r="H16" s="88">
        <v>43</v>
      </c>
      <c r="I16" s="87">
        <v>46</v>
      </c>
      <c r="J16" s="89"/>
      <c r="K16" s="87"/>
      <c r="L16" s="174">
        <f t="shared" si="0"/>
        <v>125</v>
      </c>
      <c r="M16" s="103"/>
      <c r="N16" s="103"/>
    </row>
    <row r="17" spans="1:14" ht="16.5" thickBot="1">
      <c r="A17" s="84">
        <v>113</v>
      </c>
      <c r="B17" s="85" t="s">
        <v>106</v>
      </c>
      <c r="C17" s="84" t="s">
        <v>3</v>
      </c>
      <c r="D17" s="112" t="s">
        <v>204</v>
      </c>
      <c r="E17" s="87">
        <v>58</v>
      </c>
      <c r="F17" s="84">
        <v>14</v>
      </c>
      <c r="G17" s="87">
        <f t="shared" si="1"/>
        <v>14</v>
      </c>
      <c r="H17" s="88">
        <v>38</v>
      </c>
      <c r="I17" s="87">
        <v>36</v>
      </c>
      <c r="J17" s="89"/>
      <c r="K17" s="87"/>
      <c r="L17" s="174">
        <f t="shared" si="0"/>
        <v>108</v>
      </c>
      <c r="M17" s="103"/>
      <c r="N17" s="103"/>
    </row>
    <row r="18" spans="1:14" ht="16.5" thickBot="1">
      <c r="A18" s="84">
        <v>133</v>
      </c>
      <c r="B18" s="85" t="s">
        <v>120</v>
      </c>
      <c r="C18" s="84" t="s">
        <v>30</v>
      </c>
      <c r="D18" s="112" t="s">
        <v>213</v>
      </c>
      <c r="E18" s="87">
        <v>56</v>
      </c>
      <c r="F18" s="84">
        <v>33</v>
      </c>
      <c r="G18" s="87">
        <f t="shared" si="1"/>
        <v>33</v>
      </c>
      <c r="H18" s="88">
        <v>53</v>
      </c>
      <c r="I18" s="87">
        <v>66</v>
      </c>
      <c r="J18" s="89"/>
      <c r="K18" s="87"/>
      <c r="L18" s="174">
        <f t="shared" si="0"/>
        <v>155</v>
      </c>
      <c r="M18" s="103"/>
      <c r="N18" s="103"/>
    </row>
    <row r="19" spans="1:14" ht="16.5" thickBot="1">
      <c r="A19" s="84">
        <v>134</v>
      </c>
      <c r="B19" s="85" t="s">
        <v>121</v>
      </c>
      <c r="C19" s="84" t="s">
        <v>30</v>
      </c>
      <c r="D19" s="112" t="s">
        <v>203</v>
      </c>
      <c r="E19" s="87">
        <v>60</v>
      </c>
      <c r="F19" s="84">
        <v>16</v>
      </c>
      <c r="G19" s="87">
        <f t="shared" si="1"/>
        <v>16</v>
      </c>
      <c r="H19" s="88">
        <v>39</v>
      </c>
      <c r="I19" s="87">
        <v>38</v>
      </c>
      <c r="J19" s="89"/>
      <c r="K19" s="87"/>
      <c r="L19" s="174">
        <f t="shared" si="0"/>
        <v>114</v>
      </c>
      <c r="M19" s="103"/>
      <c r="N19" s="103"/>
    </row>
    <row r="20" spans="1:14" ht="16.5" thickBot="1">
      <c r="A20" s="84">
        <v>153</v>
      </c>
      <c r="B20" s="85" t="s">
        <v>146</v>
      </c>
      <c r="C20" s="84" t="s">
        <v>27</v>
      </c>
      <c r="D20" s="112" t="s">
        <v>209</v>
      </c>
      <c r="E20" s="87">
        <v>66</v>
      </c>
      <c r="F20" s="84">
        <v>54</v>
      </c>
      <c r="G20" s="87">
        <f t="shared" si="1"/>
        <v>54</v>
      </c>
      <c r="H20" s="88">
        <v>46.5</v>
      </c>
      <c r="I20" s="87">
        <v>53</v>
      </c>
      <c r="J20" s="89"/>
      <c r="K20" s="87"/>
      <c r="L20" s="174">
        <f t="shared" si="0"/>
        <v>173</v>
      </c>
      <c r="M20" s="103"/>
      <c r="N20" s="103"/>
    </row>
    <row r="21" spans="1:14" ht="16.5" thickBot="1">
      <c r="A21" s="84">
        <v>154</v>
      </c>
      <c r="B21" s="85" t="s">
        <v>147</v>
      </c>
      <c r="C21" s="84" t="s">
        <v>27</v>
      </c>
      <c r="D21" s="112" t="s">
        <v>212</v>
      </c>
      <c r="E21" s="87">
        <v>72</v>
      </c>
      <c r="F21" s="84">
        <v>34</v>
      </c>
      <c r="G21" s="87">
        <f t="shared" si="1"/>
        <v>34</v>
      </c>
      <c r="H21" s="88">
        <v>41</v>
      </c>
      <c r="I21" s="87">
        <v>42</v>
      </c>
      <c r="J21" s="89"/>
      <c r="K21" s="87"/>
      <c r="L21" s="174">
        <f t="shared" si="0"/>
        <v>148</v>
      </c>
      <c r="M21" s="103"/>
      <c r="N21" s="103"/>
    </row>
    <row r="22" spans="1:14" ht="16.5" thickBot="1">
      <c r="A22" s="84">
        <v>155</v>
      </c>
      <c r="B22" s="85" t="s">
        <v>152</v>
      </c>
      <c r="C22" s="84" t="s">
        <v>153</v>
      </c>
      <c r="D22" s="112">
        <v>12.9</v>
      </c>
      <c r="E22" s="87">
        <v>52</v>
      </c>
      <c r="F22" s="84">
        <v>50</v>
      </c>
      <c r="G22" s="87">
        <f t="shared" si="1"/>
        <v>50</v>
      </c>
      <c r="H22" s="88">
        <v>42</v>
      </c>
      <c r="I22" s="87">
        <v>44</v>
      </c>
      <c r="J22" s="89"/>
      <c r="K22" s="87"/>
      <c r="L22" s="174">
        <f t="shared" si="0"/>
        <v>146</v>
      </c>
      <c r="M22" s="103"/>
      <c r="N22" s="103"/>
    </row>
    <row r="23" spans="1:14" ht="16.5" thickBot="1">
      <c r="A23" s="84">
        <v>158</v>
      </c>
      <c r="B23" s="85" t="s">
        <v>154</v>
      </c>
      <c r="C23" s="84" t="s">
        <v>153</v>
      </c>
      <c r="D23" s="112" t="s">
        <v>205</v>
      </c>
      <c r="E23" s="87">
        <v>16</v>
      </c>
      <c r="F23" s="84">
        <v>7</v>
      </c>
      <c r="G23" s="87">
        <f t="shared" si="1"/>
        <v>7</v>
      </c>
      <c r="H23" s="88">
        <v>32.5</v>
      </c>
      <c r="I23" s="87">
        <v>25</v>
      </c>
      <c r="J23" s="89"/>
      <c r="K23" s="87"/>
      <c r="L23" s="174">
        <f t="shared" si="0"/>
        <v>48</v>
      </c>
      <c r="M23" s="103"/>
      <c r="N23" s="103"/>
    </row>
    <row r="24" spans="1:14" ht="16.5" thickBot="1">
      <c r="A24" s="84">
        <v>194</v>
      </c>
      <c r="B24" s="85" t="s">
        <v>168</v>
      </c>
      <c r="C24" s="84" t="s">
        <v>25</v>
      </c>
      <c r="D24" s="112" t="s">
        <v>216</v>
      </c>
      <c r="E24" s="87">
        <v>46</v>
      </c>
      <c r="F24" s="84">
        <v>39</v>
      </c>
      <c r="G24" s="87">
        <f t="shared" si="1"/>
        <v>39</v>
      </c>
      <c r="H24" s="88">
        <v>44.5</v>
      </c>
      <c r="I24" s="87">
        <v>49</v>
      </c>
      <c r="J24" s="89"/>
      <c r="K24" s="87"/>
      <c r="L24" s="174">
        <f t="shared" si="0"/>
        <v>134</v>
      </c>
      <c r="M24" s="103"/>
      <c r="N24" s="103"/>
    </row>
    <row r="25" spans="1:14" ht="16.5" thickBot="1">
      <c r="A25" s="84">
        <v>195</v>
      </c>
      <c r="B25" s="85" t="s">
        <v>169</v>
      </c>
      <c r="C25" s="84" t="s">
        <v>25</v>
      </c>
      <c r="D25" s="112" t="s">
        <v>211</v>
      </c>
      <c r="E25" s="87">
        <v>70</v>
      </c>
      <c r="F25" s="84">
        <v>0</v>
      </c>
      <c r="G25" s="87">
        <f t="shared" si="1"/>
        <v>0</v>
      </c>
      <c r="H25" s="88">
        <v>41</v>
      </c>
      <c r="I25" s="87">
        <v>42</v>
      </c>
      <c r="J25" s="89"/>
      <c r="K25" s="87"/>
      <c r="L25" s="174">
        <f t="shared" si="0"/>
        <v>112</v>
      </c>
      <c r="M25" s="103"/>
      <c r="N25" s="103"/>
    </row>
    <row r="26" spans="1:14" ht="16.5" thickBot="1">
      <c r="A26" s="84">
        <v>197</v>
      </c>
      <c r="B26" s="85" t="s">
        <v>166</v>
      </c>
      <c r="C26" s="84" t="s">
        <v>11</v>
      </c>
      <c r="D26" s="112" t="s">
        <v>214</v>
      </c>
      <c r="E26" s="87">
        <v>44</v>
      </c>
      <c r="F26" s="84">
        <v>3</v>
      </c>
      <c r="G26" s="87">
        <f t="shared" si="1"/>
        <v>3</v>
      </c>
      <c r="H26" s="88">
        <v>33</v>
      </c>
      <c r="I26" s="87">
        <v>26</v>
      </c>
      <c r="J26" s="89"/>
      <c r="K26" s="87"/>
      <c r="L26" s="174">
        <f t="shared" si="0"/>
        <v>73</v>
      </c>
      <c r="M26" s="103"/>
      <c r="N26" s="103"/>
    </row>
    <row r="27" spans="1:14" ht="16.5" thickBot="1">
      <c r="A27" s="84">
        <v>198</v>
      </c>
      <c r="B27" s="85" t="s">
        <v>167</v>
      </c>
      <c r="C27" s="84" t="s">
        <v>11</v>
      </c>
      <c r="D27" s="112" t="s">
        <v>215</v>
      </c>
      <c r="E27" s="87">
        <v>28</v>
      </c>
      <c r="F27" s="84">
        <v>7</v>
      </c>
      <c r="G27" s="87">
        <f t="shared" si="1"/>
        <v>7</v>
      </c>
      <c r="H27" s="88">
        <v>36</v>
      </c>
      <c r="I27" s="87">
        <v>32</v>
      </c>
      <c r="J27" s="89"/>
      <c r="K27" s="87"/>
      <c r="L27" s="174">
        <f t="shared" si="0"/>
        <v>67</v>
      </c>
      <c r="M27" s="103"/>
      <c r="N27" s="103"/>
    </row>
    <row r="28" spans="1:14" ht="16.5" thickBot="1">
      <c r="A28" s="84">
        <v>204</v>
      </c>
      <c r="B28" s="85" t="s">
        <v>230</v>
      </c>
      <c r="C28" s="84" t="s">
        <v>32</v>
      </c>
      <c r="D28" s="112" t="s">
        <v>210</v>
      </c>
      <c r="E28" s="87">
        <v>52</v>
      </c>
      <c r="F28" s="84">
        <v>20</v>
      </c>
      <c r="G28" s="87">
        <f t="shared" si="1"/>
        <v>20</v>
      </c>
      <c r="H28" s="88">
        <v>38</v>
      </c>
      <c r="I28" s="87">
        <v>36</v>
      </c>
      <c r="J28" s="89"/>
      <c r="K28" s="87"/>
      <c r="L28" s="174">
        <f aca="true" t="shared" si="2" ref="L28:L54">K28+I28+G28+E28</f>
        <v>108</v>
      </c>
      <c r="M28" s="103"/>
      <c r="N28" s="103"/>
    </row>
    <row r="29" spans="1:14" ht="16.5" thickBot="1">
      <c r="A29" s="84">
        <v>205</v>
      </c>
      <c r="B29" s="85" t="s">
        <v>231</v>
      </c>
      <c r="C29" s="84" t="s">
        <v>32</v>
      </c>
      <c r="D29" s="112" t="s">
        <v>213</v>
      </c>
      <c r="E29" s="87">
        <v>56</v>
      </c>
      <c r="F29" s="84">
        <v>8</v>
      </c>
      <c r="G29" s="87">
        <f t="shared" si="1"/>
        <v>8</v>
      </c>
      <c r="H29" s="88">
        <v>32</v>
      </c>
      <c r="I29" s="87">
        <v>24</v>
      </c>
      <c r="J29" s="89"/>
      <c r="K29" s="87"/>
      <c r="L29" s="174">
        <f t="shared" si="2"/>
        <v>88</v>
      </c>
      <c r="M29" s="103"/>
      <c r="N29" s="103"/>
    </row>
    <row r="30" spans="1:14" ht="16.5" thickBot="1">
      <c r="A30" s="84">
        <v>68</v>
      </c>
      <c r="B30" s="85" t="s">
        <v>218</v>
      </c>
      <c r="C30" s="84" t="s">
        <v>5</v>
      </c>
      <c r="D30" s="112" t="s">
        <v>211</v>
      </c>
      <c r="E30" s="87">
        <v>70</v>
      </c>
      <c r="F30" s="84">
        <v>12</v>
      </c>
      <c r="G30" s="87">
        <f t="shared" si="1"/>
        <v>12</v>
      </c>
      <c r="H30" s="88">
        <v>38</v>
      </c>
      <c r="I30" s="87">
        <v>36</v>
      </c>
      <c r="J30" s="89"/>
      <c r="K30" s="87"/>
      <c r="L30" s="174">
        <f t="shared" si="2"/>
        <v>118</v>
      </c>
      <c r="M30" s="103"/>
      <c r="N30" s="103"/>
    </row>
    <row r="31" spans="1:14" ht="16.5" thickBot="1">
      <c r="A31" s="84">
        <v>115</v>
      </c>
      <c r="B31" s="85" t="s">
        <v>107</v>
      </c>
      <c r="C31" s="84" t="s">
        <v>3</v>
      </c>
      <c r="D31" s="112" t="s">
        <v>219</v>
      </c>
      <c r="E31" s="87">
        <v>42</v>
      </c>
      <c r="F31" s="84">
        <v>11</v>
      </c>
      <c r="G31" s="87">
        <f t="shared" si="1"/>
        <v>11</v>
      </c>
      <c r="H31" s="88">
        <v>42.5</v>
      </c>
      <c r="I31" s="87">
        <v>45</v>
      </c>
      <c r="J31" s="89"/>
      <c r="K31" s="87"/>
      <c r="L31" s="174">
        <f t="shared" si="2"/>
        <v>98</v>
      </c>
      <c r="M31" s="103"/>
      <c r="N31" s="103"/>
    </row>
    <row r="32" spans="1:14" ht="16.5" thickBot="1">
      <c r="A32" s="84">
        <v>172</v>
      </c>
      <c r="B32" s="85" t="s">
        <v>331</v>
      </c>
      <c r="C32" s="84" t="s">
        <v>34</v>
      </c>
      <c r="D32" s="112" t="s">
        <v>220</v>
      </c>
      <c r="E32" s="87">
        <v>26</v>
      </c>
      <c r="F32" s="84">
        <v>5</v>
      </c>
      <c r="G32" s="87">
        <f t="shared" si="1"/>
        <v>5</v>
      </c>
      <c r="H32" s="88">
        <v>32</v>
      </c>
      <c r="I32" s="87">
        <v>24</v>
      </c>
      <c r="J32" s="89"/>
      <c r="K32" s="87"/>
      <c r="L32" s="174">
        <f t="shared" si="2"/>
        <v>55</v>
      </c>
      <c r="M32" s="103"/>
      <c r="N32" s="103"/>
    </row>
    <row r="33" spans="1:14" ht="16.5" thickBot="1">
      <c r="A33" s="84">
        <v>173</v>
      </c>
      <c r="B33" s="85" t="s">
        <v>330</v>
      </c>
      <c r="C33" s="84" t="s">
        <v>34</v>
      </c>
      <c r="D33" s="112" t="s">
        <v>221</v>
      </c>
      <c r="E33" s="87">
        <v>50</v>
      </c>
      <c r="F33" s="84">
        <v>18</v>
      </c>
      <c r="G33" s="87">
        <f t="shared" si="1"/>
        <v>18</v>
      </c>
      <c r="H33" s="88">
        <v>41</v>
      </c>
      <c r="I33" s="87">
        <v>42</v>
      </c>
      <c r="J33" s="89"/>
      <c r="K33" s="87"/>
      <c r="L33" s="174">
        <f t="shared" si="2"/>
        <v>110</v>
      </c>
      <c r="M33" s="103"/>
      <c r="N33" s="103"/>
    </row>
    <row r="34" spans="1:14" ht="16.5" thickBot="1">
      <c r="A34" s="84" t="s">
        <v>326</v>
      </c>
      <c r="B34" s="85" t="s">
        <v>196</v>
      </c>
      <c r="C34" s="84" t="s">
        <v>150</v>
      </c>
      <c r="D34" s="112"/>
      <c r="E34" s="87"/>
      <c r="F34" s="84">
        <v>10</v>
      </c>
      <c r="G34" s="87">
        <f t="shared" si="1"/>
        <v>10</v>
      </c>
      <c r="H34" s="88"/>
      <c r="I34" s="87"/>
      <c r="J34" s="89"/>
      <c r="K34" s="87"/>
      <c r="L34" s="174">
        <f t="shared" si="2"/>
        <v>10</v>
      </c>
      <c r="M34" s="103"/>
      <c r="N34" s="103"/>
    </row>
    <row r="35" spans="1:14" ht="16.5" thickBot="1">
      <c r="A35" s="84" t="s">
        <v>387</v>
      </c>
      <c r="B35" s="85" t="s">
        <v>381</v>
      </c>
      <c r="C35" s="84" t="s">
        <v>150</v>
      </c>
      <c r="D35" s="112"/>
      <c r="E35" s="87"/>
      <c r="F35" s="84">
        <v>1</v>
      </c>
      <c r="G35" s="87">
        <f t="shared" si="1"/>
        <v>1</v>
      </c>
      <c r="H35" s="88"/>
      <c r="I35" s="87"/>
      <c r="J35" s="89"/>
      <c r="K35" s="87"/>
      <c r="L35" s="174">
        <f t="shared" si="2"/>
        <v>1</v>
      </c>
      <c r="M35" s="103"/>
      <c r="N35" s="103"/>
    </row>
    <row r="36" spans="1:14" ht="16.5" thickBot="1">
      <c r="A36" s="84" t="s">
        <v>388</v>
      </c>
      <c r="B36" s="85" t="s">
        <v>382</v>
      </c>
      <c r="C36" s="84" t="s">
        <v>92</v>
      </c>
      <c r="D36" s="112"/>
      <c r="E36" s="87"/>
      <c r="F36" s="84">
        <v>0</v>
      </c>
      <c r="G36" s="87">
        <f t="shared" si="1"/>
        <v>0</v>
      </c>
      <c r="H36" s="88"/>
      <c r="I36" s="87"/>
      <c r="J36" s="89"/>
      <c r="K36" s="87"/>
      <c r="L36" s="174">
        <f t="shared" si="2"/>
        <v>0</v>
      </c>
      <c r="M36" s="103"/>
      <c r="N36" s="103"/>
    </row>
    <row r="37" spans="1:14" ht="16.5" thickBot="1">
      <c r="A37" s="84" t="s">
        <v>389</v>
      </c>
      <c r="B37" s="85" t="s">
        <v>383</v>
      </c>
      <c r="C37" s="84" t="s">
        <v>92</v>
      </c>
      <c r="D37" s="112"/>
      <c r="E37" s="87"/>
      <c r="F37" s="84">
        <v>10</v>
      </c>
      <c r="G37" s="87">
        <f t="shared" si="1"/>
        <v>10</v>
      </c>
      <c r="H37" s="88"/>
      <c r="I37" s="87"/>
      <c r="J37" s="89"/>
      <c r="K37" s="87"/>
      <c r="L37" s="174">
        <f t="shared" si="2"/>
        <v>10</v>
      </c>
      <c r="M37" s="103"/>
      <c r="N37" s="103"/>
    </row>
    <row r="38" spans="1:14" ht="16.5" thickBot="1">
      <c r="A38" s="84"/>
      <c r="B38" s="136" t="s">
        <v>21</v>
      </c>
      <c r="C38" s="84"/>
      <c r="D38" s="112"/>
      <c r="E38" s="87"/>
      <c r="F38" s="84"/>
      <c r="G38" s="87">
        <f t="shared" si="1"/>
        <v>0</v>
      </c>
      <c r="H38" s="88"/>
      <c r="I38" s="87"/>
      <c r="J38" s="89"/>
      <c r="K38" s="87"/>
      <c r="L38" s="174">
        <f t="shared" si="2"/>
        <v>0</v>
      </c>
      <c r="M38" s="103"/>
      <c r="N38" s="103"/>
    </row>
    <row r="39" spans="1:14" ht="16.5" thickBot="1">
      <c r="A39" s="84">
        <v>41</v>
      </c>
      <c r="B39" s="85" t="s">
        <v>73</v>
      </c>
      <c r="C39" s="84" t="s">
        <v>29</v>
      </c>
      <c r="D39" s="112" t="s">
        <v>225</v>
      </c>
      <c r="E39" s="87">
        <v>54</v>
      </c>
      <c r="F39" s="84">
        <v>4</v>
      </c>
      <c r="G39" s="87">
        <f t="shared" si="1"/>
        <v>4</v>
      </c>
      <c r="H39" s="88">
        <v>16</v>
      </c>
      <c r="I39" s="87">
        <v>22</v>
      </c>
      <c r="J39" s="89"/>
      <c r="K39" s="87"/>
      <c r="L39" s="174">
        <f t="shared" si="2"/>
        <v>80</v>
      </c>
      <c r="M39" s="103"/>
      <c r="N39" s="103"/>
    </row>
    <row r="40" spans="1:14" ht="16.5" thickBot="1">
      <c r="A40" s="84">
        <v>58</v>
      </c>
      <c r="B40" s="85" t="s">
        <v>123</v>
      </c>
      <c r="C40" s="84" t="s">
        <v>31</v>
      </c>
      <c r="D40" s="112" t="s">
        <v>222</v>
      </c>
      <c r="E40" s="87">
        <v>42</v>
      </c>
      <c r="F40" s="84">
        <v>5</v>
      </c>
      <c r="G40" s="87">
        <f t="shared" si="1"/>
        <v>5</v>
      </c>
      <c r="H40" s="88">
        <v>24</v>
      </c>
      <c r="I40" s="87">
        <v>38</v>
      </c>
      <c r="J40" s="89"/>
      <c r="K40" s="87"/>
      <c r="L40" s="174">
        <f t="shared" si="2"/>
        <v>85</v>
      </c>
      <c r="M40" s="103"/>
      <c r="N40" s="103"/>
    </row>
    <row r="41" spans="1:14" ht="16.5" thickBot="1">
      <c r="A41" s="84">
        <v>72</v>
      </c>
      <c r="B41" s="85" t="s">
        <v>96</v>
      </c>
      <c r="C41" s="84" t="s">
        <v>36</v>
      </c>
      <c r="D41" s="112" t="s">
        <v>223</v>
      </c>
      <c r="E41" s="87">
        <v>62</v>
      </c>
      <c r="F41" s="84">
        <v>1</v>
      </c>
      <c r="G41" s="87">
        <f t="shared" si="1"/>
        <v>1</v>
      </c>
      <c r="H41" s="88">
        <v>26</v>
      </c>
      <c r="I41" s="87">
        <v>42</v>
      </c>
      <c r="J41" s="89"/>
      <c r="K41" s="87"/>
      <c r="L41" s="174">
        <f t="shared" si="2"/>
        <v>105</v>
      </c>
      <c r="M41" s="103"/>
      <c r="N41" s="103"/>
    </row>
    <row r="42" spans="1:14" ht="16.5" thickBot="1">
      <c r="A42" s="84">
        <v>94</v>
      </c>
      <c r="B42" s="85" t="s">
        <v>97</v>
      </c>
      <c r="C42" s="84" t="s">
        <v>10</v>
      </c>
      <c r="D42" s="112" t="s">
        <v>222</v>
      </c>
      <c r="E42" s="87">
        <v>42</v>
      </c>
      <c r="F42" s="84">
        <v>7</v>
      </c>
      <c r="G42" s="87">
        <f t="shared" si="1"/>
        <v>7</v>
      </c>
      <c r="H42" s="88">
        <v>20.5</v>
      </c>
      <c r="I42" s="87">
        <v>31</v>
      </c>
      <c r="J42" s="89"/>
      <c r="K42" s="87"/>
      <c r="L42" s="174">
        <f t="shared" si="2"/>
        <v>80</v>
      </c>
      <c r="M42" s="103"/>
      <c r="N42" s="103"/>
    </row>
    <row r="43" spans="1:14" ht="16.5" thickBot="1">
      <c r="A43" s="84">
        <v>110</v>
      </c>
      <c r="B43" s="85" t="s">
        <v>124</v>
      </c>
      <c r="C43" s="84" t="s">
        <v>12</v>
      </c>
      <c r="D43" s="112" t="s">
        <v>224</v>
      </c>
      <c r="E43" s="87">
        <v>60</v>
      </c>
      <c r="F43" s="84">
        <v>19</v>
      </c>
      <c r="G43" s="87">
        <f t="shared" si="1"/>
        <v>19</v>
      </c>
      <c r="H43" s="88">
        <v>14.5</v>
      </c>
      <c r="I43" s="87">
        <v>19</v>
      </c>
      <c r="J43" s="89"/>
      <c r="K43" s="87"/>
      <c r="L43" s="174">
        <f t="shared" si="2"/>
        <v>98</v>
      </c>
      <c r="M43" s="103"/>
      <c r="N43" s="103"/>
    </row>
    <row r="44" spans="1:14" ht="16.5" thickBot="1">
      <c r="A44" s="84">
        <v>129</v>
      </c>
      <c r="B44" s="85" t="s">
        <v>118</v>
      </c>
      <c r="C44" s="84" t="s">
        <v>30</v>
      </c>
      <c r="D44" s="112" t="s">
        <v>215</v>
      </c>
      <c r="E44" s="87">
        <v>68</v>
      </c>
      <c r="F44" s="84">
        <v>26</v>
      </c>
      <c r="G44" s="87">
        <f t="shared" si="1"/>
        <v>26</v>
      </c>
      <c r="H44" s="88">
        <v>26</v>
      </c>
      <c r="I44" s="87">
        <v>42</v>
      </c>
      <c r="J44" s="89"/>
      <c r="K44" s="87"/>
      <c r="L44" s="174">
        <f t="shared" si="2"/>
        <v>136</v>
      </c>
      <c r="M44" s="103"/>
      <c r="N44" s="103"/>
    </row>
    <row r="45" spans="1:14" ht="16.5" thickBot="1">
      <c r="A45" s="84">
        <v>147</v>
      </c>
      <c r="B45" s="85" t="s">
        <v>78</v>
      </c>
      <c r="C45" s="84" t="s">
        <v>27</v>
      </c>
      <c r="D45" s="112" t="s">
        <v>214</v>
      </c>
      <c r="E45" s="87">
        <v>84</v>
      </c>
      <c r="F45" s="84">
        <v>27</v>
      </c>
      <c r="G45" s="87">
        <f t="shared" si="1"/>
        <v>27</v>
      </c>
      <c r="H45" s="88">
        <v>29.6</v>
      </c>
      <c r="I45" s="87">
        <v>49</v>
      </c>
      <c r="J45" s="89"/>
      <c r="K45" s="87"/>
      <c r="L45" s="174">
        <f t="shared" si="2"/>
        <v>160</v>
      </c>
      <c r="M45" s="103"/>
      <c r="N45" s="103"/>
    </row>
    <row r="46" spans="1:14" ht="16.5" thickBot="1">
      <c r="A46" s="84">
        <v>157</v>
      </c>
      <c r="B46" s="85" t="s">
        <v>155</v>
      </c>
      <c r="C46" s="84" t="s">
        <v>153</v>
      </c>
      <c r="D46" s="112" t="s">
        <v>225</v>
      </c>
      <c r="E46" s="87">
        <v>54</v>
      </c>
      <c r="F46" s="84">
        <v>10</v>
      </c>
      <c r="G46" s="87">
        <f t="shared" si="1"/>
        <v>10</v>
      </c>
      <c r="H46" s="88">
        <v>24.5</v>
      </c>
      <c r="I46" s="87">
        <v>39</v>
      </c>
      <c r="J46" s="89"/>
      <c r="K46" s="87"/>
      <c r="L46" s="174">
        <f t="shared" si="2"/>
        <v>103</v>
      </c>
      <c r="M46" s="103"/>
      <c r="N46" s="103"/>
    </row>
    <row r="47" spans="1:14" ht="16.5" thickBot="1">
      <c r="A47" s="84">
        <v>196</v>
      </c>
      <c r="B47" s="85" t="s">
        <v>232</v>
      </c>
      <c r="C47" s="84" t="s">
        <v>25</v>
      </c>
      <c r="D47" s="112" t="s">
        <v>227</v>
      </c>
      <c r="E47" s="87">
        <v>38</v>
      </c>
      <c r="F47" s="84">
        <v>9</v>
      </c>
      <c r="G47" s="87">
        <f t="shared" si="1"/>
        <v>9</v>
      </c>
      <c r="H47" s="88">
        <v>15.5</v>
      </c>
      <c r="I47" s="87">
        <v>21</v>
      </c>
      <c r="J47" s="89"/>
      <c r="K47" s="87"/>
      <c r="L47" s="174">
        <f t="shared" si="2"/>
        <v>68</v>
      </c>
      <c r="M47" s="103"/>
      <c r="N47" s="103"/>
    </row>
    <row r="48" spans="1:14" ht="16.5" thickBot="1">
      <c r="A48" s="84">
        <v>200</v>
      </c>
      <c r="B48" s="85" t="s">
        <v>165</v>
      </c>
      <c r="C48" s="84" t="s">
        <v>11</v>
      </c>
      <c r="D48" s="112" t="s">
        <v>226</v>
      </c>
      <c r="E48" s="87">
        <v>50</v>
      </c>
      <c r="F48" s="84">
        <v>25</v>
      </c>
      <c r="G48" s="87">
        <f t="shared" si="1"/>
        <v>25</v>
      </c>
      <c r="H48" s="88">
        <v>25</v>
      </c>
      <c r="I48" s="87">
        <v>40</v>
      </c>
      <c r="J48" s="89"/>
      <c r="K48" s="87"/>
      <c r="L48" s="174">
        <f t="shared" si="2"/>
        <v>115</v>
      </c>
      <c r="M48" s="103"/>
      <c r="N48" s="103"/>
    </row>
    <row r="49" spans="1:14" ht="16.5" thickBot="1">
      <c r="A49" s="84">
        <v>206</v>
      </c>
      <c r="B49" s="85" t="s">
        <v>332</v>
      </c>
      <c r="C49" s="84" t="s">
        <v>32</v>
      </c>
      <c r="D49" s="86">
        <v>21.8</v>
      </c>
      <c r="E49" s="87">
        <v>4</v>
      </c>
      <c r="F49" s="84">
        <v>20</v>
      </c>
      <c r="G49" s="87">
        <f t="shared" si="1"/>
        <v>20</v>
      </c>
      <c r="H49" s="88">
        <v>20</v>
      </c>
      <c r="I49" s="87">
        <v>30</v>
      </c>
      <c r="J49" s="89"/>
      <c r="K49" s="87"/>
      <c r="L49" s="174">
        <f t="shared" si="2"/>
        <v>54</v>
      </c>
      <c r="M49" s="103"/>
      <c r="N49" s="103"/>
    </row>
    <row r="50" spans="1:14" ht="16.5" thickBot="1">
      <c r="A50" s="84">
        <v>169</v>
      </c>
      <c r="B50" s="85" t="s">
        <v>130</v>
      </c>
      <c r="C50" s="84" t="s">
        <v>34</v>
      </c>
      <c r="D50" s="86">
        <v>15.2</v>
      </c>
      <c r="E50" s="87">
        <v>46</v>
      </c>
      <c r="F50" s="84">
        <v>12</v>
      </c>
      <c r="G50" s="87">
        <f t="shared" si="1"/>
        <v>12</v>
      </c>
      <c r="H50" s="88">
        <v>21</v>
      </c>
      <c r="I50" s="87">
        <v>32</v>
      </c>
      <c r="J50" s="89"/>
      <c r="K50" s="87"/>
      <c r="L50" s="174">
        <f t="shared" si="2"/>
        <v>90</v>
      </c>
      <c r="M50" s="103"/>
      <c r="N50" s="103"/>
    </row>
    <row r="51" spans="1:14" ht="16.5" thickBot="1">
      <c r="A51" s="84">
        <v>64</v>
      </c>
      <c r="B51" s="85" t="s">
        <v>228</v>
      </c>
      <c r="C51" s="84" t="s">
        <v>5</v>
      </c>
      <c r="D51" s="86">
        <v>15.1</v>
      </c>
      <c r="E51" s="87">
        <v>48</v>
      </c>
      <c r="F51" s="84">
        <v>2</v>
      </c>
      <c r="G51" s="87">
        <f t="shared" si="1"/>
        <v>2</v>
      </c>
      <c r="H51" s="88">
        <v>20</v>
      </c>
      <c r="I51" s="87">
        <v>30</v>
      </c>
      <c r="J51" s="89"/>
      <c r="K51" s="87"/>
      <c r="L51" s="174">
        <f t="shared" si="2"/>
        <v>80</v>
      </c>
      <c r="M51" s="103"/>
      <c r="N51" s="103"/>
    </row>
    <row r="52" spans="1:14" ht="16.5" thickBot="1">
      <c r="A52" s="84">
        <v>114</v>
      </c>
      <c r="B52" s="85" t="s">
        <v>229</v>
      </c>
      <c r="C52" s="84" t="s">
        <v>3</v>
      </c>
      <c r="D52" s="86">
        <v>16.7</v>
      </c>
      <c r="E52" s="87">
        <v>23</v>
      </c>
      <c r="F52" s="84">
        <v>0</v>
      </c>
      <c r="G52" s="87">
        <f t="shared" si="1"/>
        <v>0</v>
      </c>
      <c r="H52" s="88">
        <v>18</v>
      </c>
      <c r="I52" s="87">
        <v>26</v>
      </c>
      <c r="J52" s="89"/>
      <c r="K52" s="87"/>
      <c r="L52" s="174">
        <f t="shared" si="2"/>
        <v>49</v>
      </c>
      <c r="M52" s="103"/>
      <c r="N52" s="103"/>
    </row>
    <row r="53" spans="1:14" ht="16.5" thickBot="1">
      <c r="A53" s="137" t="s">
        <v>390</v>
      </c>
      <c r="B53" s="138" t="s">
        <v>151</v>
      </c>
      <c r="C53" s="137" t="s">
        <v>150</v>
      </c>
      <c r="D53" s="139"/>
      <c r="E53" s="140"/>
      <c r="F53" s="137">
        <v>0</v>
      </c>
      <c r="G53" s="140">
        <f t="shared" si="1"/>
        <v>0</v>
      </c>
      <c r="H53" s="141"/>
      <c r="I53" s="140"/>
      <c r="J53" s="142"/>
      <c r="K53" s="140"/>
      <c r="L53" s="175">
        <f t="shared" si="2"/>
        <v>0</v>
      </c>
      <c r="M53" s="103"/>
      <c r="N53" s="103"/>
    </row>
    <row r="54" spans="1:14" ht="16.5" thickBot="1">
      <c r="A54" s="19" t="s">
        <v>391</v>
      </c>
      <c r="B54" s="92" t="s">
        <v>384</v>
      </c>
      <c r="C54" s="93" t="s">
        <v>92</v>
      </c>
      <c r="D54" s="113"/>
      <c r="E54" s="113"/>
      <c r="F54" s="93">
        <v>0</v>
      </c>
      <c r="G54" s="93">
        <f t="shared" si="1"/>
        <v>0</v>
      </c>
      <c r="H54" s="113"/>
      <c r="I54" s="113"/>
      <c r="J54" s="113"/>
      <c r="K54" s="113"/>
      <c r="L54" s="176">
        <f t="shared" si="2"/>
        <v>0</v>
      </c>
      <c r="M54" s="103"/>
      <c r="N54" s="103"/>
    </row>
  </sheetData>
  <sheetProtection/>
  <mergeCells count="10">
    <mergeCell ref="N4:N5"/>
    <mergeCell ref="M4:M5"/>
    <mergeCell ref="A4:A5"/>
    <mergeCell ref="B4:B5"/>
    <mergeCell ref="C4:C5"/>
    <mergeCell ref="D4:E4"/>
    <mergeCell ref="J4:K4"/>
    <mergeCell ref="L4:L5"/>
    <mergeCell ref="F4:G4"/>
    <mergeCell ref="H4:I4"/>
  </mergeCells>
  <printOptions/>
  <pageMargins left="0.75" right="0.75" top="1" bottom="1" header="0.5" footer="0.5"/>
  <pageSetup horizontalDpi="600" verticalDpi="600" orientation="landscape" paperSize="9" scale="79" r:id="rId1"/>
  <rowBreaks count="1" manualBreakCount="1">
    <brk id="3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92"/>
  <sheetViews>
    <sheetView view="pageBreakPreview" zoomScaleSheetLayoutView="100" zoomScalePageLayoutView="0" workbookViewId="0" topLeftCell="A1">
      <selection activeCell="H87" sqref="H87"/>
    </sheetView>
  </sheetViews>
  <sheetFormatPr defaultColWidth="9.140625" defaultRowHeight="12.75"/>
  <cols>
    <col min="1" max="1" width="7.28125" style="0" customWidth="1"/>
    <col min="2" max="2" width="26.421875" style="0" customWidth="1"/>
    <col min="3" max="3" width="23.00390625" style="0" customWidth="1"/>
    <col min="4" max="5" width="7.7109375" style="0" customWidth="1"/>
    <col min="6" max="6" width="6.421875" style="0" customWidth="1"/>
    <col min="7" max="7" width="7.7109375" style="0" customWidth="1"/>
    <col min="8" max="8" width="6.28125" style="0" customWidth="1"/>
  </cols>
  <sheetData>
    <row r="1" spans="1:8" ht="12.75">
      <c r="A1" s="225" t="s">
        <v>181</v>
      </c>
      <c r="B1" s="188"/>
      <c r="C1" s="188"/>
      <c r="D1" s="188"/>
      <c r="E1" s="188"/>
      <c r="F1" s="188"/>
      <c r="G1" s="188"/>
      <c r="H1" s="188"/>
    </row>
    <row r="2" spans="1:8" ht="12.75">
      <c r="A2" s="97"/>
      <c r="B2" s="91"/>
      <c r="C2" s="91"/>
      <c r="D2" s="91"/>
      <c r="E2" s="91"/>
      <c r="F2" s="91"/>
      <c r="G2" s="91"/>
      <c r="H2" s="91"/>
    </row>
    <row r="3" ht="12.75">
      <c r="C3" s="18" t="s">
        <v>182</v>
      </c>
    </row>
    <row r="4" spans="1:8" ht="23.25" customHeight="1">
      <c r="A4" s="225" t="s">
        <v>24</v>
      </c>
      <c r="B4" s="188"/>
      <c r="C4" s="188"/>
      <c r="D4" s="188"/>
      <c r="E4" s="188"/>
      <c r="F4" s="188"/>
      <c r="G4" s="188"/>
      <c r="H4" s="188"/>
    </row>
    <row r="5" spans="1:8" ht="23.25" customHeight="1" thickBot="1">
      <c r="A5" s="20"/>
      <c r="B5" s="98" t="s">
        <v>385</v>
      </c>
      <c r="C5" s="90"/>
      <c r="D5" s="20"/>
      <c r="E5" s="20"/>
      <c r="F5" s="90" t="s">
        <v>386</v>
      </c>
      <c r="G5" s="20"/>
      <c r="H5" s="20"/>
    </row>
    <row r="6" spans="1:8" ht="18" customHeight="1" thickBot="1">
      <c r="A6" s="189" t="s">
        <v>50</v>
      </c>
      <c r="B6" s="215" t="s">
        <v>51</v>
      </c>
      <c r="C6" s="215" t="s">
        <v>52</v>
      </c>
      <c r="D6" s="217" t="s">
        <v>53</v>
      </c>
      <c r="E6" s="219" t="s">
        <v>54</v>
      </c>
      <c r="F6" s="220"/>
      <c r="G6" s="221"/>
      <c r="H6" s="195" t="s">
        <v>55</v>
      </c>
    </row>
    <row r="7" spans="1:8" ht="13.5" customHeight="1" thickBot="1">
      <c r="A7" s="190"/>
      <c r="B7" s="216"/>
      <c r="C7" s="216"/>
      <c r="D7" s="218"/>
      <c r="E7" s="74">
        <v>1</v>
      </c>
      <c r="F7" s="74">
        <v>2</v>
      </c>
      <c r="G7" s="74">
        <v>3</v>
      </c>
      <c r="H7" s="187"/>
    </row>
    <row r="8" spans="1:8" s="77" customFormat="1" ht="16.5" thickBot="1">
      <c r="A8" s="84">
        <v>92</v>
      </c>
      <c r="B8" s="75" t="str">
        <f>VLOOKUP(A8,'полиатл лич'!$A$6:$C$36,2,FALSE)</f>
        <v>Маренко Сергей</v>
      </c>
      <c r="C8" s="75"/>
      <c r="D8" s="75">
        <f>VLOOKUP(A8,'полиатл лич'!$A$6:$L$54,12,FALSE)</f>
        <v>122</v>
      </c>
      <c r="E8" s="75"/>
      <c r="F8" s="75">
        <f>VLOOKUP(A8,'полиатл лич'!$A$6:$N$54,14,FALSE)</f>
        <v>0</v>
      </c>
      <c r="G8" s="75"/>
      <c r="H8" s="76"/>
    </row>
    <row r="9" spans="1:8" s="77" customFormat="1" ht="16.5" thickBot="1">
      <c r="A9" s="84">
        <v>93</v>
      </c>
      <c r="B9" s="75" t="str">
        <f>VLOOKUP(A9,'полиатл лич'!$A$6:$C$36,2,FALSE)</f>
        <v>Калякин Роман</v>
      </c>
      <c r="C9" s="75"/>
      <c r="D9" s="75">
        <f>VLOOKUP(A9,'полиатл лич'!$A$6:$L$54,12,FALSE)</f>
        <v>82</v>
      </c>
      <c r="E9" s="75"/>
      <c r="F9" s="75">
        <f>VLOOKUP(A9,'полиатл лич'!$A$6:$N$54,14,FALSE)</f>
        <v>0</v>
      </c>
      <c r="G9" s="75"/>
      <c r="H9" s="76"/>
    </row>
    <row r="10" spans="1:8" s="77" customFormat="1" ht="16.5" thickBot="1">
      <c r="A10" s="84">
        <v>94</v>
      </c>
      <c r="B10" s="75" t="str">
        <f>VLOOKUP(A10,'полиатл лич'!$A$6:$C$48,2,FALSE)</f>
        <v>Сухова Алена</v>
      </c>
      <c r="C10" s="134"/>
      <c r="D10" s="75">
        <f>VLOOKUP(A10,'полиатл лич'!$A$6:$L$54,12,FALSE)</f>
        <v>80</v>
      </c>
      <c r="E10" s="75"/>
      <c r="F10" s="75">
        <f>VLOOKUP(A10,'полиатл лич'!$A$6:$N$54,14,FALSE)</f>
        <v>0</v>
      </c>
      <c r="G10" s="75"/>
      <c r="H10" s="76"/>
    </row>
    <row r="11" spans="1:8" s="77" customFormat="1" ht="16.5" thickBot="1">
      <c r="A11" s="84"/>
      <c r="B11" s="75"/>
      <c r="C11" s="168" t="s">
        <v>10</v>
      </c>
      <c r="D11" s="169">
        <f>SUM(D8:D10)</f>
        <v>284</v>
      </c>
      <c r="E11" s="75"/>
      <c r="F11" s="75">
        <f>SUM(F8:F10)</f>
        <v>0</v>
      </c>
      <c r="G11" s="75"/>
      <c r="H11" s="76"/>
    </row>
    <row r="12" spans="1:8" s="77" customFormat="1" ht="16.5" thickBot="1">
      <c r="A12" s="84"/>
      <c r="B12" s="75"/>
      <c r="C12" s="134"/>
      <c r="D12" s="75"/>
      <c r="E12" s="75"/>
      <c r="F12" s="75"/>
      <c r="G12" s="75"/>
      <c r="H12" s="76"/>
    </row>
    <row r="13" spans="1:8" s="77" customFormat="1" ht="16.5" thickBot="1">
      <c r="A13" s="84">
        <v>113</v>
      </c>
      <c r="B13" s="75" t="str">
        <f>VLOOKUP(A13,'полиатл лич'!$A$6:$C$36,2,FALSE)</f>
        <v>Захаров Павел</v>
      </c>
      <c r="C13" s="75"/>
      <c r="D13" s="75">
        <f>VLOOKUP(A13,'полиатл лич'!$A$6:$L$54,12,FALSE)</f>
        <v>108</v>
      </c>
      <c r="E13" s="75"/>
      <c r="F13" s="75">
        <f>VLOOKUP(A13,'полиатл лич'!$A$6:$N$54,14,FALSE)</f>
        <v>0</v>
      </c>
      <c r="G13" s="75"/>
      <c r="H13" s="76"/>
    </row>
    <row r="14" spans="1:8" s="77" customFormat="1" ht="16.5" thickBot="1">
      <c r="A14" s="84">
        <v>115</v>
      </c>
      <c r="B14" s="75" t="str">
        <f>VLOOKUP(A14,'полиатл лич'!$A$6:$C$36,2,FALSE)</f>
        <v>Горбачев Денис</v>
      </c>
      <c r="C14" s="75"/>
      <c r="D14" s="75">
        <f>VLOOKUP(A14,'полиатл лич'!$A$6:$L$54,12,FALSE)</f>
        <v>98</v>
      </c>
      <c r="E14" s="75"/>
      <c r="F14" s="75">
        <f>VLOOKUP(A14,'полиатл лич'!$A$6:$N$54,14,FALSE)</f>
        <v>0</v>
      </c>
      <c r="G14" s="75"/>
      <c r="H14" s="76"/>
    </row>
    <row r="15" spans="1:8" s="77" customFormat="1" ht="16.5" thickBot="1">
      <c r="A15" s="84">
        <v>114</v>
      </c>
      <c r="B15" s="75" t="str">
        <f>VLOOKUP(A15,'полиатл лич'!$A$6:$C$52,2,FALSE)</f>
        <v>Филатова Мария</v>
      </c>
      <c r="C15" s="134"/>
      <c r="D15" s="75">
        <f>VLOOKUP(A15,'полиатл лич'!$A$6:$L$54,12,FALSE)</f>
        <v>49</v>
      </c>
      <c r="E15" s="75"/>
      <c r="F15" s="75">
        <f>VLOOKUP(A15,'полиатл лич'!$A$6:$N$54,14,FALSE)</f>
        <v>0</v>
      </c>
      <c r="G15" s="75"/>
      <c r="H15" s="76"/>
    </row>
    <row r="16" spans="1:8" s="77" customFormat="1" ht="16.5" thickBot="1">
      <c r="A16" s="84"/>
      <c r="B16" s="75"/>
      <c r="C16" s="168" t="s">
        <v>3</v>
      </c>
      <c r="D16" s="169">
        <f>SUM(D13:D15)</f>
        <v>255</v>
      </c>
      <c r="E16" s="75"/>
      <c r="F16" s="75">
        <f>SUM(F13:F15)</f>
        <v>0</v>
      </c>
      <c r="G16" s="75"/>
      <c r="H16" s="76"/>
    </row>
    <row r="17" spans="1:8" s="77" customFormat="1" ht="16.5" thickBot="1">
      <c r="A17" s="84"/>
      <c r="B17" s="75"/>
      <c r="C17" s="134"/>
      <c r="D17" s="75"/>
      <c r="E17" s="75"/>
      <c r="F17" s="75"/>
      <c r="G17" s="75"/>
      <c r="H17" s="76"/>
    </row>
    <row r="18" spans="1:8" s="77" customFormat="1" ht="16.5" thickBot="1">
      <c r="A18" s="84">
        <v>41</v>
      </c>
      <c r="B18" s="75" t="str">
        <f>VLOOKUP(A18,'полиатл лич'!$A$6:$C$48,2,FALSE)</f>
        <v>Лыкова Екатерина</v>
      </c>
      <c r="C18" s="134"/>
      <c r="D18" s="75">
        <f>VLOOKUP(A18,'полиатл лич'!$A$6:$L$54,12,FALSE)</f>
        <v>80</v>
      </c>
      <c r="E18" s="75"/>
      <c r="F18" s="75">
        <f>VLOOKUP(A18,'полиатл лич'!$A$6:$N$54,14,FALSE)</f>
        <v>0</v>
      </c>
      <c r="G18" s="75"/>
      <c r="H18" s="76"/>
    </row>
    <row r="19" spans="1:8" s="77" customFormat="1" ht="16.5" thickBot="1">
      <c r="A19" s="84">
        <v>32</v>
      </c>
      <c r="B19" s="75" t="str">
        <f>VLOOKUP(A19,'полиатл лич'!$A$6:$C$36,2,FALSE)</f>
        <v>Катаев Максим</v>
      </c>
      <c r="C19" s="75"/>
      <c r="D19" s="75">
        <f>VLOOKUP(A19,'полиатл лич'!$A$6:$L$54,12,FALSE)</f>
        <v>64</v>
      </c>
      <c r="E19" s="75"/>
      <c r="F19" s="75">
        <f>VLOOKUP(A19,'полиатл лич'!$A$6:$N$54,14,FALSE)</f>
        <v>0</v>
      </c>
      <c r="G19" s="75"/>
      <c r="H19" s="76"/>
    </row>
    <row r="20" spans="1:8" s="77" customFormat="1" ht="16.5" thickBot="1">
      <c r="A20" s="84">
        <v>56</v>
      </c>
      <c r="B20" s="75" t="str">
        <f>VLOOKUP(A20,'полиатл лич'!$A$6:$C$36,2,FALSE)</f>
        <v>Соколов Иван</v>
      </c>
      <c r="C20" s="75"/>
      <c r="D20" s="75">
        <f>VLOOKUP(A20,'полиатл лич'!$A$6:$L$54,12,FALSE)</f>
        <v>96</v>
      </c>
      <c r="E20" s="75"/>
      <c r="F20" s="75">
        <f>VLOOKUP(A20,'полиатл лич'!$A$6:$N$54,14,FALSE)</f>
        <v>0</v>
      </c>
      <c r="G20" s="75"/>
      <c r="H20" s="76"/>
    </row>
    <row r="21" spans="1:8" s="77" customFormat="1" ht="16.5" thickBot="1">
      <c r="A21" s="84"/>
      <c r="B21" s="75"/>
      <c r="C21" s="169" t="s">
        <v>29</v>
      </c>
      <c r="D21" s="169">
        <f>SUM(D18:D20)</f>
        <v>240</v>
      </c>
      <c r="E21" s="75"/>
      <c r="F21" s="75">
        <f>SUM(F18:F20)</f>
        <v>0</v>
      </c>
      <c r="G21" s="75"/>
      <c r="H21" s="76"/>
    </row>
    <row r="22" spans="1:8" s="77" customFormat="1" ht="16.5" thickBot="1">
      <c r="A22" s="84"/>
      <c r="B22" s="75"/>
      <c r="C22" s="75"/>
      <c r="D22" s="75"/>
      <c r="E22" s="75"/>
      <c r="F22" s="75"/>
      <c r="G22" s="75"/>
      <c r="H22" s="76"/>
    </row>
    <row r="23" spans="1:8" s="77" customFormat="1" ht="16.5" thickBot="1">
      <c r="A23" s="84">
        <v>172</v>
      </c>
      <c r="B23" s="75" t="str">
        <f>VLOOKUP(A23,'полиатл лич'!$A$6:$C$36,2,FALSE)</f>
        <v>Паршунин Виталий</v>
      </c>
      <c r="C23" s="75"/>
      <c r="D23" s="75">
        <f>VLOOKUP(A23,'полиатл лич'!$A$6:$L$54,12,FALSE)</f>
        <v>55</v>
      </c>
      <c r="E23" s="75"/>
      <c r="F23" s="75">
        <f>VLOOKUP(A23,'полиатл лич'!$A$6:$N$54,14,FALSE)</f>
        <v>0</v>
      </c>
      <c r="G23" s="75"/>
      <c r="H23" s="76"/>
    </row>
    <row r="24" spans="1:8" s="77" customFormat="1" ht="16.5" thickBot="1">
      <c r="A24" s="84">
        <v>173</v>
      </c>
      <c r="B24" s="75" t="str">
        <f>VLOOKUP(A24,'полиатл лич'!$A$6:$C$36,2,FALSE)</f>
        <v>Ячменев  Евгений</v>
      </c>
      <c r="C24" s="75"/>
      <c r="D24" s="75">
        <f>VLOOKUP(A24,'полиатл лич'!$A$6:$L$54,12,FALSE)</f>
        <v>110</v>
      </c>
      <c r="E24" s="75"/>
      <c r="F24" s="75">
        <f>VLOOKUP(A24,'полиатл лич'!$A$6:$N$54,14,FALSE)</f>
        <v>0</v>
      </c>
      <c r="G24" s="75"/>
      <c r="H24" s="76"/>
    </row>
    <row r="25" spans="1:8" s="77" customFormat="1" ht="16.5" thickBot="1">
      <c r="A25" s="84">
        <v>169</v>
      </c>
      <c r="B25" s="162" t="s">
        <v>130</v>
      </c>
      <c r="C25" s="165"/>
      <c r="D25" s="75">
        <f>VLOOKUP(A25,'полиатл лич'!$A$6:$L$54,12,FALSE)</f>
        <v>90</v>
      </c>
      <c r="E25" s="75"/>
      <c r="F25" s="75">
        <f>VLOOKUP(A25,'полиатл лич'!$A$6:$N$54,14,FALSE)</f>
        <v>0</v>
      </c>
      <c r="G25" s="75"/>
      <c r="H25" s="76"/>
    </row>
    <row r="26" spans="1:8" s="77" customFormat="1" ht="16.5" thickBot="1">
      <c r="A26" s="84"/>
      <c r="B26" s="162"/>
      <c r="C26" s="170" t="s">
        <v>34</v>
      </c>
      <c r="D26" s="169">
        <f>SUM(D23:D25)</f>
        <v>255</v>
      </c>
      <c r="E26" s="75"/>
      <c r="F26" s="75">
        <f>SUM(F23:F25)</f>
        <v>0</v>
      </c>
      <c r="G26" s="75"/>
      <c r="H26" s="76"/>
    </row>
    <row r="27" spans="1:8" s="77" customFormat="1" ht="16.5" thickBot="1">
      <c r="A27" s="84"/>
      <c r="B27" s="162"/>
      <c r="C27" s="165"/>
      <c r="D27" s="75"/>
      <c r="E27" s="75"/>
      <c r="F27" s="75"/>
      <c r="G27" s="75"/>
      <c r="H27" s="76"/>
    </row>
    <row r="28" spans="1:8" s="77" customFormat="1" ht="16.5" thickBot="1">
      <c r="A28" s="84">
        <v>57</v>
      </c>
      <c r="B28" s="75" t="str">
        <f>VLOOKUP(A28,'полиатл лич'!$A$6:$C$36,2,FALSE)</f>
        <v>Екатеринчев Евгений</v>
      </c>
      <c r="C28" s="75"/>
      <c r="D28" s="75">
        <f>VLOOKUP(A28,'полиатл лич'!$A$6:$L$54,12,FALSE)</f>
        <v>98</v>
      </c>
      <c r="E28" s="75"/>
      <c r="F28" s="75">
        <f>VLOOKUP(A28,'полиатл лич'!$A$6:$N$54,14,FALSE)</f>
        <v>0</v>
      </c>
      <c r="G28" s="75"/>
      <c r="H28" s="76"/>
    </row>
    <row r="29" spans="1:8" s="77" customFormat="1" ht="16.5" thickBot="1">
      <c r="A29" s="84">
        <v>61</v>
      </c>
      <c r="B29" s="75" t="str">
        <f>VLOOKUP(A29,'полиатл лич'!$A$6:$C$36,2,FALSE)</f>
        <v>Карпов Александр</v>
      </c>
      <c r="C29" s="75"/>
      <c r="D29" s="75">
        <f>VLOOKUP(A29,'полиатл лич'!$A$6:$L$54,12,FALSE)</f>
        <v>118</v>
      </c>
      <c r="E29" s="75"/>
      <c r="F29" s="75">
        <f>VLOOKUP(A29,'полиатл лич'!$A$6:$N$54,14,FALSE)</f>
        <v>0</v>
      </c>
      <c r="G29" s="75"/>
      <c r="H29" s="76"/>
    </row>
    <row r="30" spans="1:8" s="77" customFormat="1" ht="16.5" thickBot="1">
      <c r="A30" s="84">
        <v>58</v>
      </c>
      <c r="B30" s="75" t="str">
        <f>VLOOKUP(A30,'полиатл лич'!$A$6:$C$48,2,FALSE)</f>
        <v>Соколова Юлия</v>
      </c>
      <c r="C30" s="134"/>
      <c r="D30" s="75">
        <f>VLOOKUP(A30,'полиатл лич'!$A$6:$L$54,12,FALSE)</f>
        <v>85</v>
      </c>
      <c r="E30" s="75"/>
      <c r="F30" s="75">
        <f>VLOOKUP(A30,'полиатл лич'!$A$6:$N$54,14,FALSE)</f>
        <v>0</v>
      </c>
      <c r="G30" s="75"/>
      <c r="H30" s="76"/>
    </row>
    <row r="31" spans="1:8" s="77" customFormat="1" ht="16.5" thickBot="1">
      <c r="A31" s="84"/>
      <c r="B31" s="75"/>
      <c r="C31" s="168" t="s">
        <v>31</v>
      </c>
      <c r="D31" s="169">
        <f>SUM(D28:D30)</f>
        <v>301</v>
      </c>
      <c r="E31" s="75"/>
      <c r="F31" s="75">
        <f>SUM(F28:F30)</f>
        <v>0</v>
      </c>
      <c r="G31" s="75"/>
      <c r="H31" s="76"/>
    </row>
    <row r="32" spans="1:8" s="77" customFormat="1" ht="16.5" thickBot="1">
      <c r="A32" s="84"/>
      <c r="B32" s="75"/>
      <c r="C32" s="134"/>
      <c r="D32" s="75"/>
      <c r="E32" s="75"/>
      <c r="F32" s="75"/>
      <c r="G32" s="75"/>
      <c r="H32" s="76"/>
    </row>
    <row r="33" spans="1:8" s="77" customFormat="1" ht="16.5" thickBot="1">
      <c r="A33" s="84" t="s">
        <v>389</v>
      </c>
      <c r="B33" s="162" t="s">
        <v>383</v>
      </c>
      <c r="C33" s="165"/>
      <c r="D33" s="75">
        <f>VLOOKUP(A33,'полиатл лич'!$A$6:$L$54,12,FALSE)</f>
        <v>10</v>
      </c>
      <c r="E33" s="75"/>
      <c r="F33" s="75">
        <f>VLOOKUP(A33,'полиатл лич'!$A$6:$N$54,14,FALSE)</f>
        <v>0</v>
      </c>
      <c r="G33" s="75"/>
      <c r="H33" s="76"/>
    </row>
    <row r="34" spans="1:8" s="77" customFormat="1" ht="16.5" thickBot="1">
      <c r="A34" s="84" t="s">
        <v>388</v>
      </c>
      <c r="B34" s="75" t="str">
        <f>VLOOKUP(A34,'полиатл лич'!$A$6:$C$36,2,FALSE)</f>
        <v>Мясников Денис</v>
      </c>
      <c r="C34" s="75"/>
      <c r="D34" s="75">
        <f>VLOOKUP(A34,'полиатл лич'!$A$6:$L$54,12,FALSE)</f>
        <v>0</v>
      </c>
      <c r="E34" s="75"/>
      <c r="F34" s="75">
        <f>VLOOKUP(A34,'полиатл лич'!$A$6:$N$54,14,FALSE)</f>
        <v>0</v>
      </c>
      <c r="G34" s="75"/>
      <c r="H34" s="76"/>
    </row>
    <row r="35" spans="1:8" s="77" customFormat="1" ht="16.5" thickBot="1">
      <c r="A35" s="160" t="s">
        <v>391</v>
      </c>
      <c r="B35" s="164" t="s">
        <v>384</v>
      </c>
      <c r="C35" s="167"/>
      <c r="D35" s="75">
        <f>VLOOKUP(A35,'полиатл лич'!$A$6:$L$54,12,FALSE)</f>
        <v>0</v>
      </c>
      <c r="E35" s="75"/>
      <c r="F35" s="75">
        <f>VLOOKUP(A35,'полиатл лич'!$A$6:$N$54,14,FALSE)</f>
        <v>0</v>
      </c>
      <c r="G35" s="75"/>
      <c r="H35" s="76"/>
    </row>
    <row r="36" spans="1:8" s="77" customFormat="1" ht="16.5" thickBot="1">
      <c r="A36" s="160"/>
      <c r="B36" s="164"/>
      <c r="C36" s="171" t="s">
        <v>92</v>
      </c>
      <c r="D36" s="169">
        <f>SUM(D33:D35)</f>
        <v>10</v>
      </c>
      <c r="E36" s="75"/>
      <c r="F36" s="75">
        <f>SUM(F33:F35)</f>
        <v>0</v>
      </c>
      <c r="G36" s="75"/>
      <c r="H36" s="76"/>
    </row>
    <row r="37" spans="1:8" s="77" customFormat="1" ht="16.5" thickBot="1">
      <c r="A37" s="160"/>
      <c r="B37" s="164"/>
      <c r="C37" s="167"/>
      <c r="D37" s="75"/>
      <c r="E37" s="75"/>
      <c r="F37" s="75"/>
      <c r="G37" s="75"/>
      <c r="H37" s="76"/>
    </row>
    <row r="38" spans="1:8" s="77" customFormat="1" ht="16.5" thickBot="1">
      <c r="A38" s="84">
        <v>70</v>
      </c>
      <c r="B38" s="75" t="str">
        <f>VLOOKUP(A38,'полиатл лич'!$A$6:$C$36,2,FALSE)</f>
        <v>Полежаев Михаил</v>
      </c>
      <c r="C38" s="75"/>
      <c r="D38" s="75">
        <f>VLOOKUP(A38,'полиатл лич'!$A$6:$L$54,12,FALSE)</f>
        <v>63</v>
      </c>
      <c r="E38" s="75"/>
      <c r="F38" s="75">
        <f>VLOOKUP(A38,'полиатл лич'!$A$6:$N$54,14,FALSE)</f>
        <v>0</v>
      </c>
      <c r="G38" s="75"/>
      <c r="H38" s="76"/>
    </row>
    <row r="39" spans="1:8" s="77" customFormat="1" ht="16.5" thickBot="1">
      <c r="A39" s="84">
        <v>68</v>
      </c>
      <c r="B39" s="75" t="str">
        <f>VLOOKUP(A39,'полиатл лич'!$A$6:$C$36,2,FALSE)</f>
        <v>Семов Александр</v>
      </c>
      <c r="C39" s="75"/>
      <c r="D39" s="75">
        <f>VLOOKUP(A39,'полиатл лич'!$A$6:$L$54,12,FALSE)</f>
        <v>118</v>
      </c>
      <c r="E39" s="75"/>
      <c r="F39" s="75">
        <f>VLOOKUP(A39,'полиатл лич'!$A$6:$N$54,14,FALSE)</f>
        <v>0</v>
      </c>
      <c r="G39" s="75"/>
      <c r="H39" s="76"/>
    </row>
    <row r="40" spans="1:8" s="77" customFormat="1" ht="16.5" thickBot="1">
      <c r="A40" s="84">
        <v>64</v>
      </c>
      <c r="B40" s="85" t="s">
        <v>228</v>
      </c>
      <c r="C40" s="143"/>
      <c r="D40" s="75">
        <f>VLOOKUP(A40,'полиатл лич'!$A$6:$L$54,12,FALSE)</f>
        <v>80</v>
      </c>
      <c r="E40" s="75"/>
      <c r="F40" s="75">
        <f>VLOOKUP(A40,'полиатл лич'!$A$6:$N$54,14,FALSE)</f>
        <v>0</v>
      </c>
      <c r="G40" s="75"/>
      <c r="H40" s="76"/>
    </row>
    <row r="41" spans="1:8" s="77" customFormat="1" ht="16.5" thickBot="1">
      <c r="A41" s="84"/>
      <c r="B41" s="162"/>
      <c r="C41" s="170" t="s">
        <v>5</v>
      </c>
      <c r="D41" s="169">
        <f>SUM(D38:D40)</f>
        <v>261</v>
      </c>
      <c r="E41" s="75"/>
      <c r="F41" s="75">
        <f>SUM(F38:F40)</f>
        <v>0</v>
      </c>
      <c r="G41" s="75"/>
      <c r="H41" s="76"/>
    </row>
    <row r="42" spans="1:8" s="77" customFormat="1" ht="16.5" thickBot="1">
      <c r="A42" s="84"/>
      <c r="B42" s="162"/>
      <c r="C42" s="165"/>
      <c r="D42" s="75"/>
      <c r="E42" s="75"/>
      <c r="F42" s="75"/>
      <c r="G42" s="75"/>
      <c r="H42" s="76"/>
    </row>
    <row r="43" spans="1:8" s="77" customFormat="1" ht="16.5" thickBot="1">
      <c r="A43" s="84">
        <v>197</v>
      </c>
      <c r="B43" s="75" t="str">
        <f>VLOOKUP(A43,'полиатл лич'!$A$6:$C$36,2,FALSE)</f>
        <v>Колчин Евгений</v>
      </c>
      <c r="C43" s="75"/>
      <c r="D43" s="75">
        <f>VLOOKUP(A43,'полиатл лич'!$A$6:$L$54,12,FALSE)</f>
        <v>73</v>
      </c>
      <c r="E43" s="75"/>
      <c r="F43" s="75">
        <f>VLOOKUP(A43,'полиатл лич'!$A$6:$N$54,14,FALSE)</f>
        <v>0</v>
      </c>
      <c r="G43" s="75"/>
      <c r="H43" s="76"/>
    </row>
    <row r="44" spans="1:8" s="77" customFormat="1" ht="16.5" thickBot="1">
      <c r="A44" s="84">
        <v>198</v>
      </c>
      <c r="B44" s="75" t="str">
        <f>VLOOKUP(A44,'полиатл лич'!$A$6:$C$36,2,FALSE)</f>
        <v>Шиндин Николай</v>
      </c>
      <c r="C44" s="75"/>
      <c r="D44" s="75">
        <f>VLOOKUP(A44,'полиатл лич'!$A$6:$L$54,12,FALSE)</f>
        <v>67</v>
      </c>
      <c r="E44" s="75"/>
      <c r="F44" s="75">
        <f>VLOOKUP(A44,'полиатл лич'!$A$6:$N$54,14,FALSE)</f>
        <v>0</v>
      </c>
      <c r="G44" s="75"/>
      <c r="H44" s="76"/>
    </row>
    <row r="45" spans="1:8" s="77" customFormat="1" ht="16.5" thickBot="1">
      <c r="A45" s="84">
        <v>200</v>
      </c>
      <c r="B45" s="75" t="str">
        <f>VLOOKUP(A45,'полиатл лич'!$A$6:$C$48,2,FALSE)</f>
        <v>Феклистова Марина</v>
      </c>
      <c r="C45" s="134"/>
      <c r="D45" s="75">
        <f>VLOOKUP(A45,'полиатл лич'!$A$6:$L$54,12,FALSE)</f>
        <v>115</v>
      </c>
      <c r="E45" s="75"/>
      <c r="F45" s="75">
        <f>VLOOKUP(A45,'полиатл лич'!$A$6:$N$54,14,FALSE)</f>
        <v>0</v>
      </c>
      <c r="G45" s="75"/>
      <c r="H45" s="76"/>
    </row>
    <row r="46" spans="1:8" s="77" customFormat="1" ht="16.5" thickBot="1">
      <c r="A46" s="84"/>
      <c r="B46" s="75"/>
      <c r="C46" s="168" t="s">
        <v>11</v>
      </c>
      <c r="D46" s="169">
        <f>SUM(D43:D45)</f>
        <v>255</v>
      </c>
      <c r="E46" s="75"/>
      <c r="F46" s="75">
        <f>SUM(F43:F45)</f>
        <v>0</v>
      </c>
      <c r="G46" s="75"/>
      <c r="H46" s="76"/>
    </row>
    <row r="47" spans="1:8" s="77" customFormat="1" ht="16.5" thickBot="1">
      <c r="A47" s="84"/>
      <c r="B47" s="75"/>
      <c r="C47" s="134"/>
      <c r="D47" s="75"/>
      <c r="E47" s="75"/>
      <c r="F47" s="75"/>
      <c r="G47" s="75"/>
      <c r="H47" s="76"/>
    </row>
    <row r="48" spans="1:8" s="77" customFormat="1" ht="16.5" thickBot="1">
      <c r="A48" s="84">
        <v>107</v>
      </c>
      <c r="B48" s="75" t="str">
        <f>VLOOKUP(A48,'полиатл лич'!$A$6:$C$36,2,FALSE)</f>
        <v>Светкин Владимир</v>
      </c>
      <c r="C48" s="75"/>
      <c r="D48" s="75">
        <f>VLOOKUP(A48,'полиатл лич'!$A$6:$L$54,12,FALSE)</f>
        <v>61</v>
      </c>
      <c r="E48" s="75"/>
      <c r="F48" s="75">
        <f>VLOOKUP(A48,'полиатл лич'!$A$6:$N$54,14,FALSE)</f>
        <v>0</v>
      </c>
      <c r="G48" s="75"/>
      <c r="H48" s="76"/>
    </row>
    <row r="49" spans="1:8" s="77" customFormat="1" ht="16.5" thickBot="1">
      <c r="A49" s="84">
        <v>112</v>
      </c>
      <c r="B49" s="75" t="str">
        <f>VLOOKUP(A49,'полиатл лич'!$A$6:$C$36,2,FALSE)</f>
        <v>Колчин Максим</v>
      </c>
      <c r="C49" s="75"/>
      <c r="D49" s="75">
        <f>VLOOKUP(A49,'полиатл лич'!$A$6:$L$54,12,FALSE)</f>
        <v>125</v>
      </c>
      <c r="E49" s="75"/>
      <c r="F49" s="75">
        <f>VLOOKUP(A49,'полиатл лич'!$A$6:$N$54,14,FALSE)</f>
        <v>0</v>
      </c>
      <c r="G49" s="75"/>
      <c r="H49" s="76"/>
    </row>
    <row r="50" spans="1:8" s="77" customFormat="1" ht="16.5" thickBot="1">
      <c r="A50" s="84">
        <v>110</v>
      </c>
      <c r="B50" s="75" t="str">
        <f>VLOOKUP(A50,'полиатл лич'!$A$6:$C$48,2,FALSE)</f>
        <v>Антипова Виктория </v>
      </c>
      <c r="C50" s="134"/>
      <c r="D50" s="75">
        <f>VLOOKUP(A50,'полиатл лич'!$A$6:$L$54,12,FALSE)</f>
        <v>98</v>
      </c>
      <c r="E50" s="75"/>
      <c r="F50" s="75">
        <f>VLOOKUP(A50,'полиатл лич'!$A$6:$N$54,14,FALSE)</f>
        <v>0</v>
      </c>
      <c r="G50" s="75"/>
      <c r="H50" s="76"/>
    </row>
    <row r="51" spans="1:8" s="77" customFormat="1" ht="16.5" thickBot="1">
      <c r="A51" s="84"/>
      <c r="B51" s="75"/>
      <c r="C51" s="168" t="s">
        <v>12</v>
      </c>
      <c r="D51" s="169">
        <f>SUM(D48:D50)</f>
        <v>284</v>
      </c>
      <c r="E51" s="75"/>
      <c r="F51" s="75">
        <f>SUM(F48:F50)</f>
        <v>0</v>
      </c>
      <c r="G51" s="75"/>
      <c r="H51" s="76"/>
    </row>
    <row r="52" spans="1:8" s="77" customFormat="1" ht="16.5" thickBot="1">
      <c r="A52" s="84"/>
      <c r="B52" s="75"/>
      <c r="C52" s="134"/>
      <c r="D52" s="75"/>
      <c r="E52" s="75"/>
      <c r="F52" s="75"/>
      <c r="G52" s="75"/>
      <c r="H52" s="76"/>
    </row>
    <row r="53" spans="1:8" s="77" customFormat="1" ht="16.5" thickBot="1">
      <c r="A53" s="84">
        <v>73</v>
      </c>
      <c r="B53" s="75" t="str">
        <f>VLOOKUP(A53,'полиатл лич'!$A$6:$C$36,2,FALSE)</f>
        <v>Зуев Александр</v>
      </c>
      <c r="C53" s="75"/>
      <c r="D53" s="75">
        <f>VLOOKUP(A53,'полиатл лич'!$A$6:$L$54,12,FALSE)</f>
        <v>93</v>
      </c>
      <c r="E53" s="75"/>
      <c r="F53" s="75">
        <f>VLOOKUP(A53,'полиатл лич'!$A$6:$N$54,14,FALSE)</f>
        <v>0</v>
      </c>
      <c r="G53" s="75"/>
      <c r="H53" s="76"/>
    </row>
    <row r="54" spans="1:8" s="77" customFormat="1" ht="16.5" thickBot="1">
      <c r="A54" s="84">
        <v>76</v>
      </c>
      <c r="B54" s="75" t="str">
        <f>VLOOKUP(A54,'полиатл лич'!$A$6:$C$36,2,FALSE)</f>
        <v>Баранов Андрей</v>
      </c>
      <c r="C54" s="75"/>
      <c r="D54" s="75">
        <f>VLOOKUP(A54,'полиатл лич'!$A$6:$L$54,12,FALSE)</f>
        <v>132</v>
      </c>
      <c r="E54" s="75"/>
      <c r="F54" s="75">
        <f>VLOOKUP(A54,'полиатл лич'!$A$6:$N$54,14,FALSE)</f>
        <v>0</v>
      </c>
      <c r="G54" s="75"/>
      <c r="H54" s="76"/>
    </row>
    <row r="55" spans="1:8" s="77" customFormat="1" ht="16.5" thickBot="1">
      <c r="A55" s="84">
        <v>72</v>
      </c>
      <c r="B55" s="75" t="str">
        <f>VLOOKUP(A55,'полиатл лич'!$A$6:$C$48,2,FALSE)</f>
        <v>Афанасьева Ольга</v>
      </c>
      <c r="C55" s="134"/>
      <c r="D55" s="75">
        <f>VLOOKUP(A55,'полиатл лич'!$A$6:$L$54,12,FALSE)</f>
        <v>105</v>
      </c>
      <c r="E55" s="75"/>
      <c r="F55" s="75">
        <f>VLOOKUP(A55,'полиатл лич'!$A$6:$N$54,14,FALSE)</f>
        <v>0</v>
      </c>
      <c r="G55" s="75"/>
      <c r="H55" s="76"/>
    </row>
    <row r="56" spans="1:8" s="77" customFormat="1" ht="16.5" thickBot="1">
      <c r="A56" s="84"/>
      <c r="B56" s="75"/>
      <c r="C56" s="168" t="s">
        <v>36</v>
      </c>
      <c r="D56" s="169">
        <f>SUM(D53:D55)</f>
        <v>330</v>
      </c>
      <c r="E56" s="75"/>
      <c r="F56" s="75">
        <f>SUM(F53:F55)</f>
        <v>0</v>
      </c>
      <c r="G56" s="75"/>
      <c r="H56" s="76"/>
    </row>
    <row r="57" spans="1:8" s="77" customFormat="1" ht="16.5" thickBot="1">
      <c r="A57" s="84"/>
      <c r="B57" s="75"/>
      <c r="C57" s="134"/>
      <c r="D57" s="75"/>
      <c r="E57" s="75"/>
      <c r="F57" s="75"/>
      <c r="G57" s="75"/>
      <c r="H57" s="76"/>
    </row>
    <row r="58" spans="1:8" s="77" customFormat="1" ht="16.5" thickBot="1">
      <c r="A58" s="84" t="s">
        <v>326</v>
      </c>
      <c r="B58" s="75" t="str">
        <f>VLOOKUP(A58,'полиатл лич'!$A$6:$C$36,2,FALSE)</f>
        <v>Толстоухов Александр</v>
      </c>
      <c r="C58" s="75"/>
      <c r="D58" s="75">
        <f>VLOOKUP(A58,'полиатл лич'!$A$6:$L$54,12,FALSE)</f>
        <v>10</v>
      </c>
      <c r="E58" s="75"/>
      <c r="F58" s="75">
        <f>VLOOKUP(A58,'полиатл лич'!$A$6:$N$54,14,FALSE)</f>
        <v>0</v>
      </c>
      <c r="G58" s="75"/>
      <c r="H58" s="76"/>
    </row>
    <row r="59" spans="1:8" s="77" customFormat="1" ht="16.5" thickBot="1">
      <c r="A59" s="84" t="s">
        <v>387</v>
      </c>
      <c r="B59" s="75" t="str">
        <f>VLOOKUP(A59,'полиатл лич'!$A$6:$C$36,2,FALSE)</f>
        <v>Никешов Владимир</v>
      </c>
      <c r="C59" s="75"/>
      <c r="D59" s="75">
        <f>VLOOKUP(A59,'полиатл лич'!$A$6:$L$54,12,FALSE)</f>
        <v>1</v>
      </c>
      <c r="E59" s="75"/>
      <c r="F59" s="75">
        <f>VLOOKUP(A59,'полиатл лич'!$A$6:$N$54,14,FALSE)</f>
        <v>0</v>
      </c>
      <c r="G59" s="75"/>
      <c r="H59" s="76"/>
    </row>
    <row r="60" spans="1:8" s="77" customFormat="1" ht="16.5" thickBot="1">
      <c r="A60" s="144" t="s">
        <v>390</v>
      </c>
      <c r="B60" s="162" t="s">
        <v>151</v>
      </c>
      <c r="C60" s="165"/>
      <c r="D60" s="75">
        <f>VLOOKUP(A60,'полиатл лич'!$A$6:$L$54,12,FALSE)</f>
        <v>0</v>
      </c>
      <c r="E60" s="75"/>
      <c r="F60" s="75">
        <f>VLOOKUP(A60,'полиатл лич'!$A$6:$N$54,14,FALSE)</f>
        <v>0</v>
      </c>
      <c r="G60" s="75"/>
      <c r="H60" s="76"/>
    </row>
    <row r="61" spans="1:8" s="77" customFormat="1" ht="16.5" thickBot="1">
      <c r="A61" s="144"/>
      <c r="B61" s="162"/>
      <c r="C61" s="170" t="s">
        <v>150</v>
      </c>
      <c r="D61" s="169">
        <f>SUM(D58:D60)</f>
        <v>11</v>
      </c>
      <c r="E61" s="75"/>
      <c r="F61" s="75">
        <f>SUM(F58:F60)</f>
        <v>0</v>
      </c>
      <c r="G61" s="75"/>
      <c r="H61" s="76"/>
    </row>
    <row r="62" spans="1:8" s="77" customFormat="1" ht="16.5" thickBot="1">
      <c r="A62" s="144"/>
      <c r="B62" s="162"/>
      <c r="C62" s="165"/>
      <c r="D62" s="75"/>
      <c r="E62" s="75"/>
      <c r="F62" s="75"/>
      <c r="G62" s="75"/>
      <c r="H62" s="76"/>
    </row>
    <row r="63" spans="1:8" s="77" customFormat="1" ht="16.5" thickBot="1">
      <c r="A63" s="144">
        <v>204</v>
      </c>
      <c r="B63" s="75" t="str">
        <f>VLOOKUP(A63,'полиатл лич'!$A$6:$C$36,2,FALSE)</f>
        <v>Фурасьев Александр</v>
      </c>
      <c r="C63" s="75"/>
      <c r="D63" s="75">
        <f>VLOOKUP(A63,'полиатл лич'!$A$6:$L$54,12,FALSE)</f>
        <v>108</v>
      </c>
      <c r="E63" s="75"/>
      <c r="F63" s="75">
        <f>VLOOKUP(A63,'полиатл лич'!$A$6:$N$54,14,FALSE)</f>
        <v>0</v>
      </c>
      <c r="G63" s="75"/>
      <c r="H63" s="76"/>
    </row>
    <row r="64" spans="1:8" s="77" customFormat="1" ht="16.5" thickBot="1">
      <c r="A64" s="144">
        <v>205</v>
      </c>
      <c r="B64" s="75" t="str">
        <f>VLOOKUP(A64,'полиатл лич'!$A$6:$C$36,2,FALSE)</f>
        <v>Христич Александр</v>
      </c>
      <c r="C64" s="75"/>
      <c r="D64" s="75">
        <f>VLOOKUP(A64,'полиатл лич'!$A$6:$L$54,12,FALSE)</f>
        <v>88</v>
      </c>
      <c r="E64" s="75"/>
      <c r="F64" s="75">
        <f>VLOOKUP(A64,'полиатл лич'!$A$6:$N$54,14,FALSE)</f>
        <v>0</v>
      </c>
      <c r="G64" s="75"/>
      <c r="H64" s="76"/>
    </row>
    <row r="65" spans="1:8" s="77" customFormat="1" ht="16.5" thickBot="1">
      <c r="A65" s="144">
        <v>206</v>
      </c>
      <c r="B65" s="162" t="s">
        <v>332</v>
      </c>
      <c r="C65" s="165"/>
      <c r="D65" s="75">
        <f>VLOOKUP(A65,'полиатл лич'!$A$6:$L$54,12,FALSE)</f>
        <v>54</v>
      </c>
      <c r="E65" s="75"/>
      <c r="F65" s="75">
        <f>VLOOKUP(A65,'полиатл лич'!$A$6:$N$54,14,FALSE)</f>
        <v>0</v>
      </c>
      <c r="G65" s="75"/>
      <c r="H65" s="76"/>
    </row>
    <row r="66" spans="1:8" s="77" customFormat="1" ht="16.5" thickBot="1">
      <c r="A66" s="144"/>
      <c r="B66" s="162"/>
      <c r="C66" s="170" t="s">
        <v>32</v>
      </c>
      <c r="D66" s="169">
        <f>SUM(D63:D65)</f>
        <v>250</v>
      </c>
      <c r="E66" s="75"/>
      <c r="F66" s="75">
        <f>SUM(F63:F65)</f>
        <v>0</v>
      </c>
      <c r="G66" s="75"/>
      <c r="H66" s="76"/>
    </row>
    <row r="67" spans="1:8" s="77" customFormat="1" ht="16.5" thickBot="1">
      <c r="A67" s="144"/>
      <c r="B67" s="162"/>
      <c r="C67" s="165"/>
      <c r="D67" s="75"/>
      <c r="E67" s="75"/>
      <c r="F67" s="75"/>
      <c r="G67" s="75"/>
      <c r="H67" s="76"/>
    </row>
    <row r="68" spans="1:8" s="77" customFormat="1" ht="16.5" thickBot="1">
      <c r="A68" s="144">
        <v>155</v>
      </c>
      <c r="B68" s="75" t="str">
        <f>VLOOKUP(A68,'полиатл лич'!$A$6:$C$36,2,FALSE)</f>
        <v>Белецкий Андрей</v>
      </c>
      <c r="C68" s="75"/>
      <c r="D68" s="75">
        <f>VLOOKUP(A68,'полиатл лич'!$A$6:$L$54,12,FALSE)</f>
        <v>146</v>
      </c>
      <c r="E68" s="75"/>
      <c r="F68" s="75">
        <f>VLOOKUP(A68,'полиатл лич'!$A$6:$N$54,14,FALSE)</f>
        <v>0</v>
      </c>
      <c r="G68" s="75"/>
      <c r="H68" s="76"/>
    </row>
    <row r="69" spans="1:8" s="77" customFormat="1" ht="16.5" thickBot="1">
      <c r="A69" s="144">
        <v>158</v>
      </c>
      <c r="B69" s="75" t="str">
        <f>VLOOKUP(A69,'полиатл лич'!$A$6:$C$36,2,FALSE)</f>
        <v>Ватаман Евгений</v>
      </c>
      <c r="C69" s="75"/>
      <c r="D69" s="75">
        <f>VLOOKUP(A69,'полиатл лич'!$A$6:$L$54,12,FALSE)</f>
        <v>48</v>
      </c>
      <c r="E69" s="75"/>
      <c r="F69" s="75">
        <f>VLOOKUP(A69,'полиатл лич'!$A$6:$N$54,14,FALSE)</f>
        <v>0</v>
      </c>
      <c r="G69" s="75"/>
      <c r="H69" s="76"/>
    </row>
    <row r="70" spans="1:8" s="77" customFormat="1" ht="16.5" thickBot="1">
      <c r="A70" s="144">
        <v>157</v>
      </c>
      <c r="B70" s="75" t="str">
        <f>VLOOKUP(A70,'полиатл лич'!$A$6:$C$48,2,FALSE)</f>
        <v>Бобкова Камила</v>
      </c>
      <c r="C70" s="134"/>
      <c r="D70" s="75">
        <f>VLOOKUP(A70,'полиатл лич'!$A$6:$L$54,12,FALSE)</f>
        <v>103</v>
      </c>
      <c r="E70" s="75"/>
      <c r="F70" s="75">
        <f>VLOOKUP(A70,'полиатл лич'!$A$6:$N$54,14,FALSE)</f>
        <v>0</v>
      </c>
      <c r="G70" s="75"/>
      <c r="H70" s="76"/>
    </row>
    <row r="71" spans="1:8" s="77" customFormat="1" ht="16.5" thickBot="1">
      <c r="A71" s="145"/>
      <c r="B71" s="102"/>
      <c r="C71" s="172" t="s">
        <v>153</v>
      </c>
      <c r="D71" s="169">
        <f>SUM(D68:D70)</f>
        <v>297</v>
      </c>
      <c r="E71" s="75"/>
      <c r="F71" s="75">
        <f>SUM(F68:F70)</f>
        <v>0</v>
      </c>
      <c r="G71" s="75"/>
      <c r="H71" s="76"/>
    </row>
    <row r="72" spans="1:8" s="77" customFormat="1" ht="16.5" thickBot="1">
      <c r="A72" s="145"/>
      <c r="B72" s="102"/>
      <c r="C72" s="146"/>
      <c r="D72" s="75"/>
      <c r="E72" s="75"/>
      <c r="F72" s="75"/>
      <c r="G72" s="75"/>
      <c r="H72" s="76"/>
    </row>
    <row r="73" spans="1:8" s="77" customFormat="1" ht="16.5" thickBot="1">
      <c r="A73" s="145">
        <v>153</v>
      </c>
      <c r="B73" s="161" t="str">
        <f>VLOOKUP(A73,'полиатл лич'!$A$6:$C$36,2,FALSE)</f>
        <v>Курмалеев Руслан</v>
      </c>
      <c r="C73" s="161"/>
      <c r="D73" s="75">
        <f>VLOOKUP(A73,'полиатл лич'!$A$6:$L$54,12,FALSE)</f>
        <v>173</v>
      </c>
      <c r="E73" s="75"/>
      <c r="F73" s="75">
        <f>VLOOKUP(A73,'полиатл лич'!$A$6:$N$54,14,FALSE)</f>
        <v>0</v>
      </c>
      <c r="G73" s="75"/>
      <c r="H73" s="76"/>
    </row>
    <row r="74" spans="1:8" s="77" customFormat="1" ht="16.5" thickBot="1">
      <c r="A74" s="144">
        <v>154</v>
      </c>
      <c r="B74" s="75" t="str">
        <f>VLOOKUP(A74,'полиатл лич'!$A$6:$C$36,2,FALSE)</f>
        <v>Филипов Александр</v>
      </c>
      <c r="C74" s="75"/>
      <c r="D74" s="75">
        <f>VLOOKUP(A74,'полиатл лич'!$A$6:$L$54,12,FALSE)</f>
        <v>148</v>
      </c>
      <c r="E74" s="75"/>
      <c r="F74" s="75">
        <f>VLOOKUP(A74,'полиатл лич'!$A$6:$N$54,14,FALSE)</f>
        <v>0</v>
      </c>
      <c r="G74" s="75"/>
      <c r="H74" s="76"/>
    </row>
    <row r="75" spans="1:8" s="77" customFormat="1" ht="16.5" thickBot="1">
      <c r="A75" s="144">
        <v>147</v>
      </c>
      <c r="B75" s="75" t="str">
        <f>VLOOKUP(A75,'полиатл лич'!$A$6:$C$48,2,FALSE)</f>
        <v>Кореннова Анна</v>
      </c>
      <c r="C75" s="134"/>
      <c r="D75" s="75">
        <f>VLOOKUP(A75,'полиатл лич'!$A$6:$L$54,12,FALSE)</f>
        <v>160</v>
      </c>
      <c r="E75" s="75"/>
      <c r="F75" s="75">
        <f>VLOOKUP(A75,'полиатл лич'!$A$6:$N$54,14,FALSE)</f>
        <v>0</v>
      </c>
      <c r="G75" s="75"/>
      <c r="H75" s="76"/>
    </row>
    <row r="76" spans="1:8" s="77" customFormat="1" ht="16.5" thickBot="1">
      <c r="A76" s="144"/>
      <c r="B76" s="75"/>
      <c r="C76" s="168" t="s">
        <v>27</v>
      </c>
      <c r="D76" s="169">
        <f>SUM(D73:D75)</f>
        <v>481</v>
      </c>
      <c r="E76" s="75"/>
      <c r="F76" s="75">
        <f>SUM(F73:F75)</f>
        <v>0</v>
      </c>
      <c r="G76" s="75"/>
      <c r="H76" s="76"/>
    </row>
    <row r="77" spans="1:8" s="77" customFormat="1" ht="16.5" thickBot="1">
      <c r="A77" s="144"/>
      <c r="B77" s="75"/>
      <c r="C77" s="134"/>
      <c r="D77" s="75"/>
      <c r="E77" s="75"/>
      <c r="F77" s="75"/>
      <c r="G77" s="75"/>
      <c r="H77" s="76"/>
    </row>
    <row r="78" spans="1:8" s="77" customFormat="1" ht="16.5" thickBot="1">
      <c r="A78" s="144">
        <v>133</v>
      </c>
      <c r="B78" s="75" t="str">
        <f>VLOOKUP(A78,'полиатл лич'!$A$6:$C$36,2,FALSE)</f>
        <v>Королев Алексей</v>
      </c>
      <c r="C78" s="75"/>
      <c r="D78" s="75">
        <f>VLOOKUP(A78,'полиатл лич'!$A$6:$L$54,12,FALSE)</f>
        <v>155</v>
      </c>
      <c r="E78" s="75"/>
      <c r="F78" s="75">
        <f>VLOOKUP(A78,'полиатл лич'!$A$6:$N$54,14,FALSE)</f>
        <v>0</v>
      </c>
      <c r="G78" s="75"/>
      <c r="H78" s="76"/>
    </row>
    <row r="79" spans="1:8" s="77" customFormat="1" ht="16.5" thickBot="1">
      <c r="A79" s="144">
        <v>134</v>
      </c>
      <c r="B79" s="102" t="str">
        <f>VLOOKUP(A79,'полиатл лич'!$A$6:$C$36,2,FALSE)</f>
        <v>Сазнов Александр</v>
      </c>
      <c r="C79" s="102"/>
      <c r="D79" s="75">
        <f>VLOOKUP(A79,'полиатл лич'!$A$6:$L$54,12,FALSE)</f>
        <v>114</v>
      </c>
      <c r="E79" s="75"/>
      <c r="F79" s="75">
        <f>VLOOKUP(A79,'полиатл лич'!$A$6:$N$54,14,FALSE)</f>
        <v>0</v>
      </c>
      <c r="G79" s="75"/>
      <c r="H79" s="76"/>
    </row>
    <row r="80" spans="1:8" s="77" customFormat="1" ht="16.5" thickBot="1">
      <c r="A80" s="144">
        <v>129</v>
      </c>
      <c r="B80" s="102" t="str">
        <f>VLOOKUP(A80,'полиатл лич'!$A$6:$C$48,2,FALSE)</f>
        <v>Мирошкина Вера</v>
      </c>
      <c r="C80" s="146"/>
      <c r="D80" s="75">
        <f>VLOOKUP(A80,'полиатл лич'!$A$6:$L$54,12,FALSE)</f>
        <v>136</v>
      </c>
      <c r="E80" s="75"/>
      <c r="F80" s="75">
        <f>VLOOKUP(A80,'полиатл лич'!$A$6:$N$54,14,FALSE)</f>
        <v>0</v>
      </c>
      <c r="G80" s="75"/>
      <c r="H80" s="76"/>
    </row>
    <row r="81" spans="1:8" s="77" customFormat="1" ht="16.5" thickBot="1">
      <c r="A81" s="144"/>
      <c r="B81" s="102"/>
      <c r="C81" s="172" t="s">
        <v>30</v>
      </c>
      <c r="D81" s="169">
        <f>SUM(D78:D80)</f>
        <v>405</v>
      </c>
      <c r="E81" s="75"/>
      <c r="F81" s="75">
        <f>SUM(F78:F80)</f>
        <v>0</v>
      </c>
      <c r="G81" s="75"/>
      <c r="H81" s="76"/>
    </row>
    <row r="82" spans="1:8" s="77" customFormat="1" ht="16.5" thickBot="1">
      <c r="A82" s="144"/>
      <c r="B82" s="102"/>
      <c r="C82" s="146"/>
      <c r="D82" s="75"/>
      <c r="E82" s="75"/>
      <c r="F82" s="75"/>
      <c r="G82" s="75"/>
      <c r="H82" s="76"/>
    </row>
    <row r="83" spans="1:8" s="77" customFormat="1" ht="16.5" thickBot="1">
      <c r="A83" s="144">
        <v>194</v>
      </c>
      <c r="B83" s="102" t="str">
        <f>VLOOKUP(A83,'полиатл лич'!$A$6:$C$36,2,FALSE)</f>
        <v>Антипов Михаил</v>
      </c>
      <c r="C83" s="102"/>
      <c r="D83" s="75">
        <f>VLOOKUP(A83,'полиатл лич'!$A$6:$L$54,12,FALSE)</f>
        <v>134</v>
      </c>
      <c r="E83" s="75"/>
      <c r="F83" s="75">
        <f>VLOOKUP(A83,'полиатл лич'!$A$6:$N$54,14,FALSE)</f>
        <v>0</v>
      </c>
      <c r="G83" s="75"/>
      <c r="H83" s="76"/>
    </row>
    <row r="84" spans="1:8" s="77" customFormat="1" ht="16.5" thickBot="1">
      <c r="A84" s="144">
        <v>195</v>
      </c>
      <c r="B84" s="75" t="str">
        <f>VLOOKUP(A84,'полиатл лич'!$A$6:$C$36,2,FALSE)</f>
        <v>Дудин Сергей</v>
      </c>
      <c r="C84" s="75"/>
      <c r="D84" s="75">
        <f>VLOOKUP(A84,'полиатл лич'!$A$6:$L$54,12,FALSE)</f>
        <v>112</v>
      </c>
      <c r="E84" s="75"/>
      <c r="F84" s="75">
        <f>VLOOKUP(A84,'полиатл лич'!$A$6:$N$54,14,FALSE)</f>
        <v>0</v>
      </c>
      <c r="G84" s="75"/>
      <c r="H84" s="76"/>
    </row>
    <row r="85" spans="1:8" s="77" customFormat="1" ht="16.5" thickBot="1">
      <c r="A85" s="159">
        <v>196</v>
      </c>
      <c r="B85" s="163" t="str">
        <f>VLOOKUP(A85,'полиатл лич'!$A$6:$C$48,2,FALSE)</f>
        <v>Мартынова Юлия</v>
      </c>
      <c r="C85" s="166"/>
      <c r="D85" s="75">
        <f>VLOOKUP(A85,'полиатл лич'!$A$6:$L$54,12,FALSE)</f>
        <v>68</v>
      </c>
      <c r="E85" s="75"/>
      <c r="F85" s="75">
        <f>VLOOKUP(A85,'полиатл лич'!$A$6:$N$54,14,FALSE)</f>
        <v>0</v>
      </c>
      <c r="G85" s="75"/>
      <c r="H85" s="76"/>
    </row>
    <row r="86" spans="1:8" s="77" customFormat="1" ht="15.75" thickBot="1">
      <c r="A86" s="100"/>
      <c r="B86" s="100"/>
      <c r="C86" s="173" t="s">
        <v>25</v>
      </c>
      <c r="D86" s="169">
        <f>SUM(D83:D85)</f>
        <v>314</v>
      </c>
      <c r="E86" s="75"/>
      <c r="F86" s="75">
        <f>SUM(F83:F85)</f>
        <v>0</v>
      </c>
      <c r="G86" s="75"/>
      <c r="H86" s="76"/>
    </row>
    <row r="87" spans="1:8" s="77" customFormat="1" ht="16.5" thickBot="1">
      <c r="A87" s="84"/>
      <c r="B87" s="102"/>
      <c r="C87" s="146"/>
      <c r="D87" s="75"/>
      <c r="E87" s="75"/>
      <c r="F87" s="75"/>
      <c r="G87" s="75"/>
      <c r="H87" s="76"/>
    </row>
    <row r="88" spans="1:8" s="77" customFormat="1" ht="16.5" thickBot="1">
      <c r="A88" s="144"/>
      <c r="B88" s="75"/>
      <c r="C88" s="75"/>
      <c r="D88" s="75"/>
      <c r="E88" s="75"/>
      <c r="F88" s="75"/>
      <c r="G88" s="75"/>
      <c r="H88" s="76"/>
    </row>
    <row r="89" spans="1:8" s="77" customFormat="1" ht="15.75" thickBot="1">
      <c r="A89" s="75"/>
      <c r="B89" s="75"/>
      <c r="C89" s="75"/>
      <c r="D89" s="75"/>
      <c r="E89" s="75"/>
      <c r="F89" s="75"/>
      <c r="G89" s="75"/>
      <c r="H89" s="76"/>
    </row>
    <row r="90" spans="1:8" s="77" customFormat="1" ht="15.75" thickBot="1">
      <c r="A90" s="75"/>
      <c r="B90" s="75"/>
      <c r="C90" s="75"/>
      <c r="D90" s="75"/>
      <c r="E90" s="75"/>
      <c r="F90" s="75"/>
      <c r="G90" s="75"/>
      <c r="H90" s="76"/>
    </row>
    <row r="91" spans="1:8" s="77" customFormat="1" ht="15.75" thickBot="1">
      <c r="A91" s="75"/>
      <c r="B91" s="75"/>
      <c r="C91" s="75"/>
      <c r="D91" s="75"/>
      <c r="E91" s="75"/>
      <c r="F91" s="75"/>
      <c r="G91" s="75"/>
      <c r="H91" s="76"/>
    </row>
    <row r="92" spans="1:8" s="77" customFormat="1" ht="15.75" thickBot="1">
      <c r="A92" s="75"/>
      <c r="B92" s="75"/>
      <c r="C92" s="75"/>
      <c r="D92" s="75"/>
      <c r="E92" s="75"/>
      <c r="F92" s="75"/>
      <c r="G92" s="75"/>
      <c r="H92" s="76"/>
    </row>
  </sheetData>
  <sheetProtection/>
  <mergeCells count="8">
    <mergeCell ref="H6:H7"/>
    <mergeCell ref="A4:H4"/>
    <mergeCell ref="A1:H1"/>
    <mergeCell ref="C6:C7"/>
    <mergeCell ref="D6:D7"/>
    <mergeCell ref="E6:G6"/>
    <mergeCell ref="A6:A7"/>
    <mergeCell ref="B6:B7"/>
  </mergeCells>
  <printOptions horizontalCentered="1"/>
  <pageMargins left="0.2362204724409449" right="0.15748031496062992" top="0.5905511811023623" bottom="0.5905511811023623" header="0.31496062992125984" footer="0.31496062992125984"/>
  <pageSetup horizontalDpi="600" verticalDpi="600" orientation="portrait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SheetLayoutView="100" zoomScalePageLayoutView="0" workbookViewId="0" topLeftCell="A10">
      <selection activeCell="D7" sqref="D7"/>
    </sheetView>
  </sheetViews>
  <sheetFormatPr defaultColWidth="9.140625" defaultRowHeight="12.75"/>
  <cols>
    <col min="1" max="1" width="34.00390625" style="0" customWidth="1"/>
    <col min="2" max="2" width="16.57421875" style="0" customWidth="1"/>
    <col min="3" max="3" width="13.7109375" style="0" customWidth="1"/>
    <col min="5" max="5" width="7.57421875" style="0" customWidth="1"/>
    <col min="10" max="10" width="7.8515625" style="0" customWidth="1"/>
    <col min="11" max="11" width="7.7109375" style="0" customWidth="1"/>
  </cols>
  <sheetData>
    <row r="1" ht="15.75">
      <c r="M1" s="13"/>
    </row>
    <row r="2" spans="1:8" ht="18">
      <c r="A2" s="201"/>
      <c r="B2" s="201"/>
      <c r="C2" s="201"/>
      <c r="D2" s="201"/>
      <c r="E2" s="201"/>
      <c r="F2" s="14"/>
      <c r="G2" s="14"/>
      <c r="H2" s="14"/>
    </row>
    <row r="3" spans="1:8" ht="18">
      <c r="A3" s="201"/>
      <c r="B3" s="201"/>
      <c r="C3" s="201"/>
      <c r="D3" s="201"/>
      <c r="E3" s="201"/>
      <c r="F3" s="15"/>
      <c r="G3" s="15"/>
      <c r="H3" s="15"/>
    </row>
    <row r="4" spans="1:8" ht="18">
      <c r="A4" s="201"/>
      <c r="B4" s="201"/>
      <c r="C4" s="201"/>
      <c r="D4" s="201"/>
      <c r="E4" s="201"/>
      <c r="F4" s="15"/>
      <c r="G4" s="15"/>
      <c r="H4" s="15"/>
    </row>
    <row r="5" spans="1:3" ht="18">
      <c r="A5" s="15"/>
      <c r="B5" s="15"/>
      <c r="C5" s="18"/>
    </row>
    <row r="7" spans="1:15" ht="42.75" customHeight="1">
      <c r="A7" s="34" t="s">
        <v>6</v>
      </c>
      <c r="B7" s="34"/>
      <c r="C7" s="35" t="s">
        <v>20</v>
      </c>
      <c r="D7" s="16"/>
      <c r="F7" s="22"/>
      <c r="G7" s="22"/>
      <c r="H7" s="16"/>
      <c r="I7" s="16"/>
      <c r="J7" s="22"/>
      <c r="K7" s="16"/>
      <c r="L7" s="16"/>
      <c r="M7" s="16"/>
      <c r="N7" s="16"/>
      <c r="O7" s="23"/>
    </row>
    <row r="8" spans="1:3" ht="18">
      <c r="A8" s="32" t="str">
        <f>'100 полиатлон'!C11</f>
        <v>Бековский</v>
      </c>
      <c r="B8" s="32"/>
      <c r="C8" s="32">
        <f>'100 полиатлон'!D11</f>
        <v>284</v>
      </c>
    </row>
    <row r="9" spans="1:15" ht="18">
      <c r="A9" s="32" t="str">
        <f>'100 полиатлон'!C16</f>
        <v>Белинский</v>
      </c>
      <c r="B9" s="32"/>
      <c r="C9" s="32">
        <f>'100 полиатлон'!D16</f>
        <v>255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3" ht="18">
      <c r="A10" s="32" t="str">
        <f>'100 полиатлон'!C21</f>
        <v>Бессоновский</v>
      </c>
      <c r="B10" s="32"/>
      <c r="C10" s="32">
        <f>'100 полиатлон'!D21</f>
        <v>240</v>
      </c>
    </row>
    <row r="11" spans="1:15" ht="18">
      <c r="A11" s="32" t="str">
        <f>'100 полиатлон'!C26</f>
        <v>Вадинский</v>
      </c>
      <c r="B11" s="32"/>
      <c r="C11" s="32">
        <f>'100 полиатлон'!D26</f>
        <v>255</v>
      </c>
      <c r="D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8">
      <c r="A12" s="32" t="str">
        <f>'100 полиатлон'!C31</f>
        <v>Земетчинский</v>
      </c>
      <c r="B12" s="32"/>
      <c r="C12" s="32">
        <f>'100 полиатлон'!D31</f>
        <v>301</v>
      </c>
      <c r="D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8">
      <c r="A13" s="32" t="str">
        <f>'100 полиатлон'!C36</f>
        <v>Иссинский</v>
      </c>
      <c r="B13" s="32"/>
      <c r="C13" s="32">
        <f>'100 полиатлон'!D36</f>
        <v>10</v>
      </c>
      <c r="D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8">
      <c r="A14" s="32" t="str">
        <f>'100 полиатлон'!C41</f>
        <v>Каменский</v>
      </c>
      <c r="B14" s="32"/>
      <c r="C14" s="32">
        <f>'100 полиатлон'!D41</f>
        <v>261</v>
      </c>
      <c r="D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8">
      <c r="A15" s="32" t="str">
        <f>'100 полиатлон'!C46</f>
        <v>Камешкирский</v>
      </c>
      <c r="B15" s="32"/>
      <c r="C15" s="32">
        <f>'100 полиатлон'!D46</f>
        <v>255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8">
      <c r="A16" s="32" t="str">
        <f>'100 полиатлон'!C51</f>
        <v>Лопатинский</v>
      </c>
      <c r="B16" s="32"/>
      <c r="C16" s="32">
        <f>'100 полиатлон'!D51</f>
        <v>284</v>
      </c>
      <c r="D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8">
      <c r="A17" s="32" t="str">
        <f>'100 полиатлон'!C56</f>
        <v>Мокшанский</v>
      </c>
      <c r="B17" s="32"/>
      <c r="C17" s="32">
        <f>'100 полиатлон'!D56</f>
        <v>330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8">
      <c r="A18" s="32" t="str">
        <f>'100 полиатлон'!C61</f>
        <v>Наровчатский</v>
      </c>
      <c r="B18" s="32"/>
      <c r="C18" s="32">
        <f>'100 полиатлон'!D61</f>
        <v>11</v>
      </c>
      <c r="D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8">
      <c r="A19" s="32" t="str">
        <f>'100 полиатлон'!C66</f>
        <v>Неверкинский</v>
      </c>
      <c r="B19" s="32"/>
      <c r="C19" s="32">
        <f>'100 полиатлон'!D66</f>
        <v>250</v>
      </c>
      <c r="D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8">
      <c r="A20" s="32" t="str">
        <f>'100 полиатлон'!C71</f>
        <v>Никольский</v>
      </c>
      <c r="B20" s="32"/>
      <c r="C20" s="32">
        <f>'100 полиатлон'!D71</f>
        <v>297</v>
      </c>
      <c r="D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23.25" customHeight="1">
      <c r="A21" s="32" t="str">
        <f>'100 полиатлон'!C76</f>
        <v>Сердобский</v>
      </c>
      <c r="B21" s="32"/>
      <c r="C21" s="32">
        <f>'100 полиатлон'!D76</f>
        <v>481</v>
      </c>
      <c r="D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3" ht="18">
      <c r="A22" s="33" t="str">
        <f>'100 полиатлон'!C81</f>
        <v>Спасский</v>
      </c>
      <c r="B22" s="33"/>
      <c r="C22" s="33">
        <f>'100 полиатлон'!D81</f>
        <v>405</v>
      </c>
    </row>
    <row r="23" spans="1:15" ht="18">
      <c r="A23" s="32" t="str">
        <f>'100 полиатлон'!C86</f>
        <v>Шемышейский</v>
      </c>
      <c r="B23" s="32"/>
      <c r="C23" s="32">
        <f>'100 полиатлон'!D86</f>
        <v>314</v>
      </c>
      <c r="D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ht="15">
      <c r="C24" s="5"/>
    </row>
    <row r="25" ht="15">
      <c r="C25" s="5"/>
    </row>
    <row r="26" ht="15">
      <c r="C26" s="5"/>
    </row>
    <row r="27" ht="15">
      <c r="C27" s="5"/>
    </row>
    <row r="28" ht="15">
      <c r="C28" s="5"/>
    </row>
    <row r="29" ht="15">
      <c r="C29" s="5"/>
    </row>
    <row r="30" ht="15">
      <c r="C30" s="5"/>
    </row>
    <row r="31" ht="15">
      <c r="C31" s="5"/>
    </row>
    <row r="32" ht="15">
      <c r="C32" s="6"/>
    </row>
  </sheetData>
  <sheetProtection/>
  <mergeCells count="3"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scale="73" r:id="rId1"/>
  <colBreaks count="1" manualBreakCount="1">
    <brk id="6" min="1" max="20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O44"/>
  <sheetViews>
    <sheetView tabSelected="1" view="pageBreakPreview" zoomScaleSheetLayoutView="100" zoomScalePageLayoutView="0" workbookViewId="0" topLeftCell="O1">
      <selection activeCell="AP39" sqref="AP38:AP39"/>
    </sheetView>
  </sheetViews>
  <sheetFormatPr defaultColWidth="9.140625" defaultRowHeight="12.75"/>
  <cols>
    <col min="2" max="2" width="17.8515625" style="0" customWidth="1"/>
    <col min="3" max="3" width="5.140625" style="0" customWidth="1"/>
    <col min="4" max="4" width="7.140625" style="0" customWidth="1"/>
    <col min="5" max="6" width="4.8515625" style="0" customWidth="1"/>
    <col min="7" max="7" width="0.13671875" style="0" customWidth="1"/>
    <col min="8" max="8" width="4.7109375" style="0" customWidth="1"/>
    <col min="9" max="9" width="5.28125" style="0" customWidth="1"/>
    <col min="10" max="10" width="4.7109375" style="0" customWidth="1"/>
    <col min="11" max="11" width="6.421875" style="0" customWidth="1"/>
    <col min="12" max="12" width="5.140625" style="0" customWidth="1"/>
    <col min="13" max="13" width="5.421875" style="0" customWidth="1"/>
    <col min="14" max="14" width="5.7109375" style="0" customWidth="1"/>
    <col min="15" max="15" width="6.421875" style="0" customWidth="1"/>
    <col min="16" max="16" width="5.140625" style="0" customWidth="1"/>
    <col min="17" max="17" width="6.00390625" style="0" customWidth="1"/>
    <col min="18" max="18" width="4.7109375" style="0" customWidth="1"/>
    <col min="19" max="19" width="5.7109375" style="0" customWidth="1"/>
    <col min="20" max="20" width="5.8515625" style="0" customWidth="1"/>
    <col min="21" max="21" width="5.7109375" style="0" customWidth="1"/>
    <col min="22" max="22" width="5.57421875" style="0" customWidth="1"/>
    <col min="23" max="23" width="6.421875" style="0" customWidth="1"/>
    <col min="24" max="24" width="5.57421875" style="0" customWidth="1"/>
    <col min="25" max="25" width="6.140625" style="0" customWidth="1"/>
    <col min="26" max="26" width="5.8515625" style="0" customWidth="1"/>
    <col min="27" max="27" width="6.8515625" style="0" customWidth="1"/>
    <col min="28" max="28" width="5.421875" style="0" customWidth="1"/>
    <col min="29" max="29" width="6.421875" style="0" customWidth="1"/>
    <col min="30" max="30" width="5.7109375" style="0" customWidth="1"/>
    <col min="31" max="31" width="6.421875" style="0" customWidth="1"/>
    <col min="32" max="32" width="5.421875" style="0" customWidth="1"/>
    <col min="33" max="33" width="5.8515625" style="0" customWidth="1"/>
    <col min="34" max="34" width="7.8515625" style="0" customWidth="1"/>
    <col min="35" max="35" width="7.00390625" style="0" customWidth="1"/>
    <col min="36" max="36" width="5.28125" style="0" customWidth="1"/>
    <col min="37" max="37" width="5.421875" style="0" customWidth="1"/>
    <col min="38" max="38" width="5.140625" style="0" customWidth="1"/>
    <col min="39" max="39" width="5.421875" style="0" customWidth="1"/>
    <col min="40" max="40" width="5.28125" style="0" customWidth="1"/>
    <col min="41" max="41" width="3.57421875" style="0" customWidth="1"/>
  </cols>
  <sheetData>
    <row r="1" spans="2:41" ht="15" customHeight="1">
      <c r="B1" s="188" t="s">
        <v>567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</row>
    <row r="3" spans="2:41" ht="12.75">
      <c r="B3" s="188" t="s">
        <v>568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</row>
    <row r="4" spans="2:41" ht="12.75"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</row>
    <row r="5" spans="2:41" ht="12.75">
      <c r="B5" s="91" t="s">
        <v>569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 t="s">
        <v>570</v>
      </c>
      <c r="AN5" s="91"/>
      <c r="AO5" s="91"/>
    </row>
    <row r="6" spans="2:41" ht="12.75"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</row>
    <row r="8" spans="2:41" s="151" customFormat="1" ht="12">
      <c r="B8" s="265" t="s">
        <v>6</v>
      </c>
      <c r="C8" s="253" t="s">
        <v>550</v>
      </c>
      <c r="D8" s="250"/>
      <c r="E8" s="258" t="s">
        <v>551</v>
      </c>
      <c r="F8" s="259"/>
      <c r="G8" s="259"/>
      <c r="H8" s="259"/>
      <c r="I8" s="260"/>
      <c r="J8" s="253" t="s">
        <v>554</v>
      </c>
      <c r="K8" s="250"/>
      <c r="L8" s="249" t="s">
        <v>563</v>
      </c>
      <c r="M8" s="250"/>
      <c r="N8" s="253" t="s">
        <v>61</v>
      </c>
      <c r="O8" s="250"/>
      <c r="P8" s="253" t="s">
        <v>555</v>
      </c>
      <c r="Q8" s="250"/>
      <c r="R8" s="258" t="s">
        <v>556</v>
      </c>
      <c r="S8" s="259"/>
      <c r="T8" s="259"/>
      <c r="U8" s="260"/>
      <c r="V8" s="253" t="s">
        <v>557</v>
      </c>
      <c r="W8" s="256"/>
      <c r="X8" s="253" t="s">
        <v>558</v>
      </c>
      <c r="Y8" s="250"/>
      <c r="Z8" s="249" t="s">
        <v>564</v>
      </c>
      <c r="AA8" s="250"/>
      <c r="AB8" s="253" t="s">
        <v>559</v>
      </c>
      <c r="AC8" s="250"/>
      <c r="AD8" s="258" t="s">
        <v>63</v>
      </c>
      <c r="AE8" s="259"/>
      <c r="AF8" s="259"/>
      <c r="AG8" s="260"/>
      <c r="AH8" s="253" t="s">
        <v>560</v>
      </c>
      <c r="AI8" s="250"/>
      <c r="AJ8" s="249" t="s">
        <v>565</v>
      </c>
      <c r="AK8" s="250"/>
      <c r="AL8" s="253" t="s">
        <v>561</v>
      </c>
      <c r="AM8" s="250"/>
      <c r="AN8" s="254" t="s">
        <v>562</v>
      </c>
      <c r="AO8" s="254" t="s">
        <v>566</v>
      </c>
    </row>
    <row r="9" spans="2:41" s="151" customFormat="1" ht="12">
      <c r="B9" s="255"/>
      <c r="C9" s="251"/>
      <c r="D9" s="252"/>
      <c r="E9" s="258" t="s">
        <v>552</v>
      </c>
      <c r="F9" s="260"/>
      <c r="G9" s="153"/>
      <c r="H9" s="258" t="s">
        <v>553</v>
      </c>
      <c r="I9" s="260"/>
      <c r="J9" s="251"/>
      <c r="K9" s="252"/>
      <c r="L9" s="251"/>
      <c r="M9" s="252"/>
      <c r="N9" s="251"/>
      <c r="O9" s="252"/>
      <c r="P9" s="251"/>
      <c r="Q9" s="252"/>
      <c r="R9" s="258" t="s">
        <v>552</v>
      </c>
      <c r="S9" s="260"/>
      <c r="T9" s="258" t="s">
        <v>553</v>
      </c>
      <c r="U9" s="260"/>
      <c r="V9" s="251"/>
      <c r="W9" s="257"/>
      <c r="X9" s="251"/>
      <c r="Y9" s="252"/>
      <c r="Z9" s="251"/>
      <c r="AA9" s="252"/>
      <c r="AB9" s="251"/>
      <c r="AC9" s="252"/>
      <c r="AD9" s="258" t="s">
        <v>552</v>
      </c>
      <c r="AE9" s="260"/>
      <c r="AF9" s="258" t="s">
        <v>553</v>
      </c>
      <c r="AG9" s="260"/>
      <c r="AH9" s="251"/>
      <c r="AI9" s="252"/>
      <c r="AJ9" s="251"/>
      <c r="AK9" s="252"/>
      <c r="AL9" s="251"/>
      <c r="AM9" s="252"/>
      <c r="AN9" s="255"/>
      <c r="AO9" s="255"/>
    </row>
    <row r="10" spans="2:41" s="151" customFormat="1" ht="12">
      <c r="B10" s="255"/>
      <c r="C10" s="154" t="s">
        <v>16</v>
      </c>
      <c r="D10" s="155" t="s">
        <v>1</v>
      </c>
      <c r="E10" s="154" t="s">
        <v>16</v>
      </c>
      <c r="F10" s="155" t="s">
        <v>1</v>
      </c>
      <c r="G10" s="153"/>
      <c r="H10" s="154" t="s">
        <v>16</v>
      </c>
      <c r="I10" s="155" t="s">
        <v>1</v>
      </c>
      <c r="J10" s="154" t="s">
        <v>16</v>
      </c>
      <c r="K10" s="155" t="s">
        <v>1</v>
      </c>
      <c r="L10" s="154" t="s">
        <v>16</v>
      </c>
      <c r="M10" s="155" t="s">
        <v>1</v>
      </c>
      <c r="N10" s="154" t="s">
        <v>16</v>
      </c>
      <c r="O10" s="155" t="s">
        <v>1</v>
      </c>
      <c r="P10" s="154" t="s">
        <v>16</v>
      </c>
      <c r="Q10" s="155" t="s">
        <v>1</v>
      </c>
      <c r="R10" s="154" t="s">
        <v>16</v>
      </c>
      <c r="S10" s="155" t="s">
        <v>1</v>
      </c>
      <c r="T10" s="154" t="s">
        <v>16</v>
      </c>
      <c r="U10" s="155" t="s">
        <v>1</v>
      </c>
      <c r="V10" s="154" t="s">
        <v>16</v>
      </c>
      <c r="W10" s="155" t="s">
        <v>1</v>
      </c>
      <c r="X10" s="154" t="s">
        <v>16</v>
      </c>
      <c r="Y10" s="155" t="s">
        <v>1</v>
      </c>
      <c r="Z10" s="154" t="s">
        <v>16</v>
      </c>
      <c r="AA10" s="155" t="s">
        <v>1</v>
      </c>
      <c r="AB10" s="154" t="s">
        <v>16</v>
      </c>
      <c r="AC10" s="155" t="s">
        <v>1</v>
      </c>
      <c r="AD10" s="154" t="s">
        <v>16</v>
      </c>
      <c r="AE10" s="155" t="s">
        <v>1</v>
      </c>
      <c r="AF10" s="154" t="s">
        <v>16</v>
      </c>
      <c r="AG10" s="155" t="s">
        <v>1</v>
      </c>
      <c r="AH10" s="154" t="s">
        <v>16</v>
      </c>
      <c r="AI10" s="155" t="s">
        <v>1</v>
      </c>
      <c r="AJ10" s="154" t="s">
        <v>16</v>
      </c>
      <c r="AK10" s="155" t="s">
        <v>1</v>
      </c>
      <c r="AL10" s="154" t="s">
        <v>16</v>
      </c>
      <c r="AM10" s="155" t="s">
        <v>1</v>
      </c>
      <c r="AN10" s="255"/>
      <c r="AO10" s="255"/>
    </row>
    <row r="11" spans="2:41" s="151" customFormat="1" ht="12">
      <c r="B11" s="264" t="s">
        <v>571</v>
      </c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60"/>
    </row>
    <row r="12" spans="1:41" ht="15.75">
      <c r="A12">
        <v>1</v>
      </c>
      <c r="B12" s="152" t="s">
        <v>36</v>
      </c>
      <c r="C12" s="92">
        <v>12</v>
      </c>
      <c r="D12" s="157">
        <v>310</v>
      </c>
      <c r="E12" s="92">
        <v>6</v>
      </c>
      <c r="F12" s="157">
        <v>400</v>
      </c>
      <c r="G12" s="92"/>
      <c r="H12" s="92"/>
      <c r="I12" s="157"/>
      <c r="J12" s="92">
        <v>1</v>
      </c>
      <c r="K12" s="157">
        <v>1156</v>
      </c>
      <c r="L12" s="92">
        <v>3</v>
      </c>
      <c r="M12" s="157">
        <v>610</v>
      </c>
      <c r="N12" s="92">
        <v>18</v>
      </c>
      <c r="O12" s="157">
        <v>115</v>
      </c>
      <c r="P12" s="92">
        <v>7</v>
      </c>
      <c r="Q12" s="157">
        <v>380</v>
      </c>
      <c r="R12" s="92">
        <v>6</v>
      </c>
      <c r="S12" s="157">
        <v>400</v>
      </c>
      <c r="T12" s="92"/>
      <c r="U12" s="157"/>
      <c r="V12" s="92">
        <v>13</v>
      </c>
      <c r="W12" s="157">
        <v>138</v>
      </c>
      <c r="X12" s="92">
        <v>6</v>
      </c>
      <c r="Y12" s="157">
        <v>238</v>
      </c>
      <c r="Z12" s="92">
        <v>3</v>
      </c>
      <c r="AA12" s="157">
        <v>159</v>
      </c>
      <c r="AB12" s="92"/>
      <c r="AC12" s="157"/>
      <c r="AD12" s="92">
        <v>10</v>
      </c>
      <c r="AE12" s="157">
        <v>160</v>
      </c>
      <c r="AF12" s="92"/>
      <c r="AG12" s="157"/>
      <c r="AH12" s="92">
        <v>3</v>
      </c>
      <c r="AI12" s="199">
        <v>244</v>
      </c>
      <c r="AJ12" s="92">
        <v>6</v>
      </c>
      <c r="AK12" s="157">
        <v>159</v>
      </c>
      <c r="AL12" s="92"/>
      <c r="AM12" s="157"/>
      <c r="AN12" s="92">
        <f>AM12+AK12+AI12+AG12+AE12+AC12+AA12+Y12+W12+U12+S12+Q12+O12+M12+K12+I12+F12+D12</f>
        <v>4469</v>
      </c>
      <c r="AO12" s="92">
        <v>1</v>
      </c>
    </row>
    <row r="13" spans="1:41" ht="15.75">
      <c r="A13">
        <v>2</v>
      </c>
      <c r="B13" s="152" t="s">
        <v>27</v>
      </c>
      <c r="C13" s="41">
        <v>6</v>
      </c>
      <c r="D13" s="158">
        <v>381</v>
      </c>
      <c r="E13" s="41">
        <v>7</v>
      </c>
      <c r="F13" s="158">
        <v>380</v>
      </c>
      <c r="G13" s="41"/>
      <c r="H13" s="41">
        <v>4</v>
      </c>
      <c r="I13" s="158">
        <v>450</v>
      </c>
      <c r="J13" s="41"/>
      <c r="K13" s="158"/>
      <c r="L13" s="41">
        <v>8</v>
      </c>
      <c r="M13" s="158">
        <v>544</v>
      </c>
      <c r="N13" s="41">
        <v>15</v>
      </c>
      <c r="O13" s="158">
        <v>130</v>
      </c>
      <c r="P13" s="41">
        <v>12</v>
      </c>
      <c r="Q13" s="158">
        <v>290</v>
      </c>
      <c r="R13" s="41">
        <v>3</v>
      </c>
      <c r="S13" s="158">
        <v>490</v>
      </c>
      <c r="T13" s="41">
        <v>2</v>
      </c>
      <c r="U13" s="158">
        <v>540</v>
      </c>
      <c r="V13" s="41">
        <v>8</v>
      </c>
      <c r="W13" s="158">
        <v>155</v>
      </c>
      <c r="X13" s="41">
        <v>14</v>
      </c>
      <c r="Y13" s="158">
        <v>180</v>
      </c>
      <c r="Z13" s="41"/>
      <c r="AA13" s="158"/>
      <c r="AB13" s="41"/>
      <c r="AC13" s="158"/>
      <c r="AD13" s="41">
        <v>2</v>
      </c>
      <c r="AE13" s="158">
        <v>270</v>
      </c>
      <c r="AF13" s="41">
        <v>4</v>
      </c>
      <c r="AG13" s="158">
        <v>225</v>
      </c>
      <c r="AH13" s="41">
        <v>1</v>
      </c>
      <c r="AI13" s="62">
        <v>338</v>
      </c>
      <c r="AJ13" s="41"/>
      <c r="AK13" s="158"/>
      <c r="AL13" s="41"/>
      <c r="AM13" s="158"/>
      <c r="AN13" s="92">
        <f aca="true" t="shared" si="0" ref="AN13:AN24">AM13+AK13+AI13+AG13+AE13+AC13+AA13+Y13+W13+U13+S13+Q13+O13+M13+K13+I13+F13+D13</f>
        <v>4373</v>
      </c>
      <c r="AO13" s="41">
        <v>2</v>
      </c>
    </row>
    <row r="14" spans="1:41" ht="15.75">
      <c r="A14">
        <v>3</v>
      </c>
      <c r="B14" s="152" t="s">
        <v>153</v>
      </c>
      <c r="C14" s="41">
        <v>11</v>
      </c>
      <c r="D14" s="158">
        <v>326</v>
      </c>
      <c r="E14" s="41">
        <v>17</v>
      </c>
      <c r="F14" s="158">
        <v>220</v>
      </c>
      <c r="G14" s="41"/>
      <c r="H14" s="41"/>
      <c r="I14" s="158"/>
      <c r="J14" s="41">
        <v>8</v>
      </c>
      <c r="K14" s="158">
        <v>944</v>
      </c>
      <c r="L14" s="41">
        <v>13</v>
      </c>
      <c r="M14" s="157">
        <v>459</v>
      </c>
      <c r="N14" s="41">
        <v>8</v>
      </c>
      <c r="O14" s="158">
        <v>180</v>
      </c>
      <c r="P14" s="41">
        <v>5</v>
      </c>
      <c r="Q14" s="158">
        <v>420</v>
      </c>
      <c r="R14" s="41"/>
      <c r="S14" s="158"/>
      <c r="T14" s="41"/>
      <c r="U14" s="158"/>
      <c r="V14" s="41">
        <v>19</v>
      </c>
      <c r="W14" s="157">
        <v>127</v>
      </c>
      <c r="X14" s="41">
        <v>12</v>
      </c>
      <c r="Y14" s="158">
        <v>186</v>
      </c>
      <c r="Z14" s="41">
        <v>10</v>
      </c>
      <c r="AA14" s="157">
        <v>121</v>
      </c>
      <c r="AB14" s="41">
        <v>1</v>
      </c>
      <c r="AC14" s="157">
        <v>300</v>
      </c>
      <c r="AD14" s="41">
        <v>21</v>
      </c>
      <c r="AE14" s="158">
        <v>100</v>
      </c>
      <c r="AF14" s="41"/>
      <c r="AG14" s="158"/>
      <c r="AH14" s="41">
        <v>7</v>
      </c>
      <c r="AI14" s="62">
        <v>228</v>
      </c>
      <c r="AJ14" s="41">
        <v>5</v>
      </c>
      <c r="AK14" s="158">
        <v>160</v>
      </c>
      <c r="AL14" s="41">
        <v>11</v>
      </c>
      <c r="AM14" s="158">
        <v>85</v>
      </c>
      <c r="AN14" s="92">
        <f t="shared" si="0"/>
        <v>3856</v>
      </c>
      <c r="AO14" s="92">
        <v>3</v>
      </c>
    </row>
    <row r="15" spans="1:41" ht="15.75">
      <c r="A15" s="151">
        <v>4</v>
      </c>
      <c r="B15" s="152" t="s">
        <v>26</v>
      </c>
      <c r="C15" s="92">
        <v>5</v>
      </c>
      <c r="D15" s="157">
        <v>381</v>
      </c>
      <c r="E15" s="92">
        <v>12</v>
      </c>
      <c r="F15" s="157">
        <v>290</v>
      </c>
      <c r="G15" s="92"/>
      <c r="H15" s="92"/>
      <c r="I15" s="157"/>
      <c r="J15" s="92">
        <v>5</v>
      </c>
      <c r="K15" s="157">
        <v>1028</v>
      </c>
      <c r="L15" s="92">
        <v>7</v>
      </c>
      <c r="M15" s="157">
        <v>558</v>
      </c>
      <c r="N15" s="92">
        <v>6</v>
      </c>
      <c r="O15" s="157">
        <v>200</v>
      </c>
      <c r="P15" s="92">
        <v>12</v>
      </c>
      <c r="Q15" s="157">
        <v>290</v>
      </c>
      <c r="R15" s="92">
        <v>8</v>
      </c>
      <c r="S15" s="157">
        <v>360</v>
      </c>
      <c r="T15" s="92"/>
      <c r="U15" s="157"/>
      <c r="V15" s="92">
        <v>11</v>
      </c>
      <c r="W15" s="157">
        <v>145</v>
      </c>
      <c r="X15" s="92">
        <v>8</v>
      </c>
      <c r="Y15" s="157">
        <v>207</v>
      </c>
      <c r="Z15" s="92"/>
      <c r="AA15" s="157"/>
      <c r="AB15" s="92"/>
      <c r="AC15" s="157"/>
      <c r="AD15" s="92">
        <v>3</v>
      </c>
      <c r="AE15" s="157">
        <v>245</v>
      </c>
      <c r="AF15" s="92"/>
      <c r="AG15" s="157"/>
      <c r="AH15" s="92"/>
      <c r="AI15" s="157"/>
      <c r="AJ15" s="92">
        <v>14</v>
      </c>
      <c r="AK15" s="157">
        <v>108</v>
      </c>
      <c r="AL15" s="92"/>
      <c r="AM15" s="157"/>
      <c r="AN15" s="92">
        <f t="shared" si="0"/>
        <v>3812</v>
      </c>
      <c r="AO15" s="41">
        <v>4</v>
      </c>
    </row>
    <row r="16" spans="1:41" ht="15.75">
      <c r="A16">
        <v>5</v>
      </c>
      <c r="B16" s="152" t="s">
        <v>85</v>
      </c>
      <c r="C16" s="92">
        <v>16</v>
      </c>
      <c r="D16" s="157">
        <v>198</v>
      </c>
      <c r="E16" s="92">
        <v>1</v>
      </c>
      <c r="F16" s="157">
        <v>600</v>
      </c>
      <c r="G16" s="92"/>
      <c r="H16" s="92"/>
      <c r="I16" s="157"/>
      <c r="J16" s="92">
        <v>12</v>
      </c>
      <c r="K16" s="157">
        <v>614</v>
      </c>
      <c r="L16" s="92">
        <v>24</v>
      </c>
      <c r="M16" s="157">
        <v>271</v>
      </c>
      <c r="N16" s="92">
        <v>1</v>
      </c>
      <c r="O16" s="157">
        <v>300</v>
      </c>
      <c r="P16" s="92">
        <v>2</v>
      </c>
      <c r="Q16" s="157">
        <v>540</v>
      </c>
      <c r="R16" s="92">
        <v>4</v>
      </c>
      <c r="S16" s="157">
        <v>450</v>
      </c>
      <c r="T16" s="92"/>
      <c r="U16" s="157"/>
      <c r="V16" s="92">
        <v>1</v>
      </c>
      <c r="W16" s="157">
        <v>210</v>
      </c>
      <c r="X16" s="92">
        <v>23</v>
      </c>
      <c r="Y16" s="157">
        <v>61</v>
      </c>
      <c r="Z16" s="92">
        <v>5</v>
      </c>
      <c r="AA16" s="157">
        <v>140</v>
      </c>
      <c r="AB16" s="92"/>
      <c r="AC16" s="157"/>
      <c r="AD16" s="92"/>
      <c r="AE16" s="157"/>
      <c r="AF16" s="92"/>
      <c r="AG16" s="157"/>
      <c r="AH16" s="92"/>
      <c r="AI16" s="157"/>
      <c r="AJ16" s="92">
        <v>7</v>
      </c>
      <c r="AK16" s="157">
        <v>156</v>
      </c>
      <c r="AL16" s="92"/>
      <c r="AM16" s="157"/>
      <c r="AN16" s="92">
        <f t="shared" si="0"/>
        <v>3540</v>
      </c>
      <c r="AO16" s="92">
        <v>5</v>
      </c>
    </row>
    <row r="17" spans="1:41" s="151" customFormat="1" ht="15.75">
      <c r="A17" s="151">
        <v>6</v>
      </c>
      <c r="B17" s="152" t="s">
        <v>5</v>
      </c>
      <c r="C17" s="92">
        <v>17</v>
      </c>
      <c r="D17" s="157">
        <v>188</v>
      </c>
      <c r="E17" s="92">
        <v>4</v>
      </c>
      <c r="F17" s="157">
        <v>450</v>
      </c>
      <c r="G17" s="92"/>
      <c r="H17" s="92"/>
      <c r="I17" s="157"/>
      <c r="J17" s="92">
        <v>16</v>
      </c>
      <c r="K17" s="157">
        <v>507</v>
      </c>
      <c r="L17" s="92">
        <v>25</v>
      </c>
      <c r="M17" s="157">
        <v>120</v>
      </c>
      <c r="N17" s="92">
        <v>19</v>
      </c>
      <c r="O17" s="157">
        <v>110</v>
      </c>
      <c r="P17" s="92">
        <v>8</v>
      </c>
      <c r="Q17" s="157">
        <v>360</v>
      </c>
      <c r="R17" s="92">
        <v>6</v>
      </c>
      <c r="S17" s="157">
        <v>400</v>
      </c>
      <c r="T17" s="92"/>
      <c r="U17" s="157"/>
      <c r="V17" s="92">
        <v>21</v>
      </c>
      <c r="W17" s="157">
        <v>119</v>
      </c>
      <c r="X17" s="92">
        <v>19</v>
      </c>
      <c r="Y17" s="157">
        <v>146</v>
      </c>
      <c r="Z17" s="92">
        <v>4</v>
      </c>
      <c r="AA17" s="157">
        <v>151</v>
      </c>
      <c r="AB17" s="92"/>
      <c r="AC17" s="157"/>
      <c r="AD17" s="92"/>
      <c r="AE17" s="157"/>
      <c r="AF17" s="92"/>
      <c r="AG17" s="157"/>
      <c r="AH17" s="92">
        <v>13</v>
      </c>
      <c r="AI17" s="199">
        <v>179</v>
      </c>
      <c r="AJ17" s="92">
        <v>13</v>
      </c>
      <c r="AK17" s="157">
        <v>136</v>
      </c>
      <c r="AL17" s="92">
        <v>3</v>
      </c>
      <c r="AM17" s="157">
        <v>228</v>
      </c>
      <c r="AN17" s="92">
        <f t="shared" si="0"/>
        <v>3094</v>
      </c>
      <c r="AO17" s="41">
        <v>6</v>
      </c>
    </row>
    <row r="18" spans="1:41" s="151" customFormat="1" ht="15.75">
      <c r="A18" s="151">
        <v>7</v>
      </c>
      <c r="B18" s="152" t="s">
        <v>572</v>
      </c>
      <c r="C18" s="92"/>
      <c r="D18" s="157"/>
      <c r="E18" s="92">
        <v>5</v>
      </c>
      <c r="F18" s="157">
        <v>420</v>
      </c>
      <c r="G18" s="92"/>
      <c r="H18" s="92"/>
      <c r="I18" s="157"/>
      <c r="J18" s="92">
        <v>17</v>
      </c>
      <c r="K18" s="157">
        <v>386</v>
      </c>
      <c r="L18" s="92">
        <v>5</v>
      </c>
      <c r="M18" s="157">
        <v>580</v>
      </c>
      <c r="N18" s="92">
        <v>16</v>
      </c>
      <c r="O18" s="157">
        <v>125</v>
      </c>
      <c r="P18" s="92">
        <v>12</v>
      </c>
      <c r="Q18" s="157">
        <v>290</v>
      </c>
      <c r="R18" s="92"/>
      <c r="S18" s="157"/>
      <c r="T18" s="92"/>
      <c r="U18" s="157"/>
      <c r="V18" s="92">
        <v>16</v>
      </c>
      <c r="W18" s="157">
        <v>132</v>
      </c>
      <c r="X18" s="92">
        <v>18</v>
      </c>
      <c r="Y18" s="157">
        <v>147</v>
      </c>
      <c r="Z18" s="92">
        <v>13</v>
      </c>
      <c r="AA18" s="157">
        <v>110</v>
      </c>
      <c r="AB18" s="92"/>
      <c r="AC18" s="157"/>
      <c r="AD18" s="92">
        <v>7</v>
      </c>
      <c r="AE18" s="157">
        <v>190</v>
      </c>
      <c r="AF18" s="92"/>
      <c r="AG18" s="157"/>
      <c r="AH18" s="92">
        <v>10</v>
      </c>
      <c r="AI18" s="199">
        <v>197</v>
      </c>
      <c r="AJ18" s="92"/>
      <c r="AK18" s="157"/>
      <c r="AL18" s="92">
        <v>10</v>
      </c>
      <c r="AM18" s="157">
        <v>98</v>
      </c>
      <c r="AN18" s="92">
        <f t="shared" si="0"/>
        <v>2675</v>
      </c>
      <c r="AO18" s="92">
        <v>7</v>
      </c>
    </row>
    <row r="19" spans="1:41" ht="15.75">
      <c r="A19" s="151">
        <v>8</v>
      </c>
      <c r="B19" s="156" t="s">
        <v>33</v>
      </c>
      <c r="C19" s="92"/>
      <c r="D19" s="157"/>
      <c r="E19" s="92">
        <v>11</v>
      </c>
      <c r="F19" s="157">
        <v>305</v>
      </c>
      <c r="G19" s="92"/>
      <c r="H19" s="92"/>
      <c r="I19" s="157"/>
      <c r="J19" s="92">
        <v>20</v>
      </c>
      <c r="K19" s="157">
        <v>108</v>
      </c>
      <c r="L19" s="198">
        <v>18</v>
      </c>
      <c r="M19" s="157">
        <v>308</v>
      </c>
      <c r="N19" s="92">
        <v>9</v>
      </c>
      <c r="O19" s="157">
        <v>170</v>
      </c>
      <c r="P19" s="92">
        <v>5</v>
      </c>
      <c r="Q19" s="157">
        <v>420</v>
      </c>
      <c r="R19" s="92">
        <v>12</v>
      </c>
      <c r="S19" s="157">
        <v>290</v>
      </c>
      <c r="T19" s="92"/>
      <c r="U19" s="157"/>
      <c r="V19" s="92">
        <v>20</v>
      </c>
      <c r="W19" s="157">
        <v>122</v>
      </c>
      <c r="X19" s="92">
        <v>13</v>
      </c>
      <c r="Y19" s="157">
        <v>182</v>
      </c>
      <c r="Z19" s="92"/>
      <c r="AA19" s="157"/>
      <c r="AB19" s="92"/>
      <c r="AC19" s="157"/>
      <c r="AD19" s="92">
        <v>16</v>
      </c>
      <c r="AE19" s="157">
        <v>125</v>
      </c>
      <c r="AF19" s="92"/>
      <c r="AG19" s="157"/>
      <c r="AH19" s="92"/>
      <c r="AI19" s="157"/>
      <c r="AJ19" s="92"/>
      <c r="AK19" s="157"/>
      <c r="AL19" s="92">
        <v>2</v>
      </c>
      <c r="AM19" s="157">
        <v>240</v>
      </c>
      <c r="AN19" s="92">
        <f t="shared" si="0"/>
        <v>2270</v>
      </c>
      <c r="AO19" s="41">
        <v>8</v>
      </c>
    </row>
    <row r="20" spans="1:41" s="151" customFormat="1" ht="15.75">
      <c r="A20" s="151">
        <v>9</v>
      </c>
      <c r="B20" s="156" t="s">
        <v>3</v>
      </c>
      <c r="C20" s="198"/>
      <c r="D20" s="157"/>
      <c r="E20" s="198"/>
      <c r="F20" s="157"/>
      <c r="G20" s="196"/>
      <c r="H20" s="198"/>
      <c r="I20" s="157"/>
      <c r="J20" s="198"/>
      <c r="K20" s="157"/>
      <c r="L20" s="198">
        <v>10</v>
      </c>
      <c r="M20" s="157">
        <v>479</v>
      </c>
      <c r="N20" s="198">
        <v>7</v>
      </c>
      <c r="O20" s="157">
        <v>190</v>
      </c>
      <c r="P20" s="198">
        <v>12</v>
      </c>
      <c r="Q20" s="157">
        <v>290</v>
      </c>
      <c r="R20" s="198"/>
      <c r="S20" s="157"/>
      <c r="T20" s="198"/>
      <c r="U20" s="157"/>
      <c r="V20" s="198">
        <v>17</v>
      </c>
      <c r="W20" s="157">
        <v>130</v>
      </c>
      <c r="X20" s="198">
        <v>4</v>
      </c>
      <c r="Y20" s="157">
        <v>255</v>
      </c>
      <c r="Z20" s="198">
        <v>2</v>
      </c>
      <c r="AA20" s="157">
        <v>198</v>
      </c>
      <c r="AB20" s="198">
        <v>1</v>
      </c>
      <c r="AC20" s="157">
        <v>300</v>
      </c>
      <c r="AD20" s="198">
        <v>22</v>
      </c>
      <c r="AE20" s="157">
        <v>96</v>
      </c>
      <c r="AF20" s="198"/>
      <c r="AG20" s="157"/>
      <c r="AH20" s="198">
        <v>14</v>
      </c>
      <c r="AI20" s="199">
        <v>188</v>
      </c>
      <c r="AJ20" s="198">
        <v>11</v>
      </c>
      <c r="AK20" s="157">
        <v>141</v>
      </c>
      <c r="AL20" s="198"/>
      <c r="AM20" s="157"/>
      <c r="AN20" s="198">
        <f t="shared" si="0"/>
        <v>2267</v>
      </c>
      <c r="AO20" s="92">
        <v>9</v>
      </c>
    </row>
    <row r="21" spans="1:41" s="151" customFormat="1" ht="15.75">
      <c r="A21" s="151">
        <v>10</v>
      </c>
      <c r="B21" s="156" t="s">
        <v>69</v>
      </c>
      <c r="C21" s="198">
        <v>14</v>
      </c>
      <c r="D21" s="157">
        <v>240</v>
      </c>
      <c r="E21" s="198">
        <v>13</v>
      </c>
      <c r="F21" s="157">
        <v>275</v>
      </c>
      <c r="G21" s="92"/>
      <c r="H21" s="198"/>
      <c r="I21" s="157"/>
      <c r="J21" s="198"/>
      <c r="K21" s="157"/>
      <c r="L21" s="198">
        <v>4</v>
      </c>
      <c r="M21" s="157">
        <v>594</v>
      </c>
      <c r="N21" s="198"/>
      <c r="O21" s="157"/>
      <c r="P21" s="198">
        <v>12</v>
      </c>
      <c r="Q21" s="157">
        <v>290</v>
      </c>
      <c r="R21" s="198"/>
      <c r="S21" s="157"/>
      <c r="T21" s="198"/>
      <c r="U21" s="157"/>
      <c r="V21" s="198">
        <v>9</v>
      </c>
      <c r="W21" s="157">
        <v>159</v>
      </c>
      <c r="X21" s="198">
        <v>2</v>
      </c>
      <c r="Y21" s="157">
        <v>273</v>
      </c>
      <c r="Z21" s="198">
        <v>8</v>
      </c>
      <c r="AA21" s="157">
        <v>121</v>
      </c>
      <c r="AB21" s="198"/>
      <c r="AC21" s="157"/>
      <c r="AD21" s="198">
        <v>5</v>
      </c>
      <c r="AE21" s="157">
        <v>210</v>
      </c>
      <c r="AF21" s="198"/>
      <c r="AG21" s="157"/>
      <c r="AH21" s="198"/>
      <c r="AI21" s="157"/>
      <c r="AJ21" s="198"/>
      <c r="AK21" s="157"/>
      <c r="AL21" s="198"/>
      <c r="AM21" s="157"/>
      <c r="AN21" s="92">
        <f t="shared" si="0"/>
        <v>2162</v>
      </c>
      <c r="AO21" s="41">
        <v>10</v>
      </c>
    </row>
    <row r="22" spans="1:41" s="151" customFormat="1" ht="15.75">
      <c r="A22" s="151">
        <v>11</v>
      </c>
      <c r="B22" s="156" t="s">
        <v>31</v>
      </c>
      <c r="C22" s="198"/>
      <c r="D22" s="157"/>
      <c r="E22" s="198"/>
      <c r="F22" s="157"/>
      <c r="G22" s="92"/>
      <c r="H22" s="198"/>
      <c r="I22" s="157"/>
      <c r="J22" s="198"/>
      <c r="K22" s="157"/>
      <c r="L22" s="198">
        <v>20</v>
      </c>
      <c r="M22" s="157">
        <v>303</v>
      </c>
      <c r="N22" s="198">
        <v>12</v>
      </c>
      <c r="O22" s="157">
        <v>145</v>
      </c>
      <c r="P22" s="198">
        <v>12</v>
      </c>
      <c r="Q22" s="157">
        <v>290</v>
      </c>
      <c r="R22" s="198"/>
      <c r="S22" s="157"/>
      <c r="T22" s="198"/>
      <c r="U22" s="157"/>
      <c r="V22" s="198"/>
      <c r="W22" s="157"/>
      <c r="X22" s="198">
        <v>17</v>
      </c>
      <c r="Y22" s="157">
        <v>148</v>
      </c>
      <c r="Z22" s="198">
        <v>8</v>
      </c>
      <c r="AA22" s="157">
        <v>121</v>
      </c>
      <c r="AB22" s="198"/>
      <c r="AC22" s="157"/>
      <c r="AD22" s="198">
        <v>12</v>
      </c>
      <c r="AE22" s="157">
        <v>145</v>
      </c>
      <c r="AF22" s="198"/>
      <c r="AG22" s="157"/>
      <c r="AH22" s="198">
        <v>9</v>
      </c>
      <c r="AI22" s="199">
        <v>201</v>
      </c>
      <c r="AJ22" s="198"/>
      <c r="AK22" s="157"/>
      <c r="AL22" s="198">
        <v>7</v>
      </c>
      <c r="AM22" s="157">
        <v>120</v>
      </c>
      <c r="AN22" s="92">
        <f t="shared" si="0"/>
        <v>1473</v>
      </c>
      <c r="AO22" s="92">
        <v>11</v>
      </c>
    </row>
    <row r="23" spans="1:41" ht="15.75">
      <c r="A23">
        <v>12</v>
      </c>
      <c r="B23" s="156" t="s">
        <v>148</v>
      </c>
      <c r="C23" s="56">
        <v>15</v>
      </c>
      <c r="D23" s="158">
        <v>266</v>
      </c>
      <c r="E23" s="56">
        <v>20</v>
      </c>
      <c r="F23" s="158">
        <v>190</v>
      </c>
      <c r="G23" s="197"/>
      <c r="H23" s="56"/>
      <c r="I23" s="158"/>
      <c r="J23" s="56">
        <v>19</v>
      </c>
      <c r="K23" s="158">
        <v>294</v>
      </c>
      <c r="L23" s="56"/>
      <c r="M23" s="158"/>
      <c r="N23" s="56"/>
      <c r="O23" s="158"/>
      <c r="P23" s="56"/>
      <c r="Q23" s="158"/>
      <c r="R23" s="56"/>
      <c r="S23" s="158"/>
      <c r="T23" s="56"/>
      <c r="U23" s="158"/>
      <c r="V23" s="56">
        <v>23</v>
      </c>
      <c r="W23" s="158">
        <v>59</v>
      </c>
      <c r="X23" s="56"/>
      <c r="Y23" s="158"/>
      <c r="Z23" s="56">
        <v>16</v>
      </c>
      <c r="AA23" s="158">
        <v>54</v>
      </c>
      <c r="AB23" s="56"/>
      <c r="AC23" s="158"/>
      <c r="AD23" s="56">
        <v>1</v>
      </c>
      <c r="AE23" s="158">
        <v>300</v>
      </c>
      <c r="AF23" s="56"/>
      <c r="AG23" s="158"/>
      <c r="AH23" s="56"/>
      <c r="AI23" s="158"/>
      <c r="AJ23" s="56"/>
      <c r="AK23" s="158"/>
      <c r="AL23" s="56"/>
      <c r="AM23" s="158"/>
      <c r="AN23" s="92">
        <f>AM23+AK23+AI23+AG23+AE23+AC23+AA23+Y23+W23+U23+S23+Q23+O23+M23+K23+I23+F23+D23</f>
        <v>1163</v>
      </c>
      <c r="AO23" s="41">
        <v>12</v>
      </c>
    </row>
    <row r="24" spans="1:41" s="151" customFormat="1" ht="15.75">
      <c r="A24" s="151">
        <v>13</v>
      </c>
      <c r="B24" s="156" t="s">
        <v>4</v>
      </c>
      <c r="C24" s="92">
        <v>19</v>
      </c>
      <c r="D24" s="157">
        <v>120</v>
      </c>
      <c r="E24" s="92"/>
      <c r="F24" s="157"/>
      <c r="G24" s="92"/>
      <c r="H24" s="92"/>
      <c r="I24" s="157"/>
      <c r="J24" s="198"/>
      <c r="K24" s="157"/>
      <c r="L24" s="92">
        <v>23</v>
      </c>
      <c r="M24" s="157">
        <v>271</v>
      </c>
      <c r="N24" s="92"/>
      <c r="O24" s="157"/>
      <c r="P24" s="92"/>
      <c r="Q24" s="157"/>
      <c r="R24" s="198"/>
      <c r="S24" s="157"/>
      <c r="T24" s="92"/>
      <c r="U24" s="157"/>
      <c r="V24" s="198">
        <v>18</v>
      </c>
      <c r="W24" s="157">
        <v>130</v>
      </c>
      <c r="X24" s="92">
        <v>15</v>
      </c>
      <c r="Y24" s="157">
        <v>174</v>
      </c>
      <c r="Z24" s="198"/>
      <c r="AA24" s="157"/>
      <c r="AB24" s="92"/>
      <c r="AC24" s="157"/>
      <c r="AD24" s="92"/>
      <c r="AE24" s="157"/>
      <c r="AF24" s="92"/>
      <c r="AG24" s="157"/>
      <c r="AH24" s="92"/>
      <c r="AI24" s="157"/>
      <c r="AJ24" s="92"/>
      <c r="AK24" s="157"/>
      <c r="AL24" s="198"/>
      <c r="AM24" s="157"/>
      <c r="AN24" s="92">
        <f t="shared" si="0"/>
        <v>695</v>
      </c>
      <c r="AO24" s="92">
        <v>13</v>
      </c>
    </row>
    <row r="25" spans="2:41" ht="15.75">
      <c r="B25" s="152"/>
      <c r="C25" s="41"/>
      <c r="D25" s="158"/>
      <c r="E25" s="41"/>
      <c r="F25" s="158"/>
      <c r="G25" s="41"/>
      <c r="H25" s="41"/>
      <c r="I25" s="158"/>
      <c r="J25" s="41"/>
      <c r="K25" s="158"/>
      <c r="L25" s="41"/>
      <c r="M25" s="157"/>
      <c r="N25" s="41"/>
      <c r="O25" s="158"/>
      <c r="P25" s="41"/>
      <c r="Q25" s="158"/>
      <c r="R25" s="41"/>
      <c r="S25" s="158"/>
      <c r="T25" s="41"/>
      <c r="U25" s="158"/>
      <c r="V25" s="41"/>
      <c r="W25" s="157"/>
      <c r="X25" s="41"/>
      <c r="Y25" s="158"/>
      <c r="Z25" s="41"/>
      <c r="AA25" s="157"/>
      <c r="AB25" s="41"/>
      <c r="AC25" s="157"/>
      <c r="AD25" s="41"/>
      <c r="AE25" s="158"/>
      <c r="AF25" s="41"/>
      <c r="AG25" s="158"/>
      <c r="AH25" s="41"/>
      <c r="AI25" s="62"/>
      <c r="AJ25" s="41"/>
      <c r="AK25" s="158"/>
      <c r="AL25" s="41"/>
      <c r="AM25" s="158"/>
      <c r="AN25" s="92"/>
      <c r="AO25" s="41"/>
    </row>
    <row r="26" spans="2:41" ht="15.75" customHeight="1">
      <c r="B26" s="261" t="s">
        <v>579</v>
      </c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2"/>
      <c r="AO26" s="263"/>
    </row>
    <row r="27" spans="1:41" ht="15.75">
      <c r="A27">
        <v>1</v>
      </c>
      <c r="B27" s="152" t="s">
        <v>30</v>
      </c>
      <c r="C27" s="92">
        <v>1</v>
      </c>
      <c r="D27" s="157">
        <v>458</v>
      </c>
      <c r="E27" s="92">
        <v>15</v>
      </c>
      <c r="F27" s="157">
        <v>245</v>
      </c>
      <c r="G27" s="92"/>
      <c r="H27" s="92">
        <v>2</v>
      </c>
      <c r="I27" s="157">
        <v>540</v>
      </c>
      <c r="J27" s="198">
        <v>2</v>
      </c>
      <c r="K27" s="157">
        <v>1118</v>
      </c>
      <c r="L27" s="92">
        <v>2</v>
      </c>
      <c r="M27" s="158">
        <v>633</v>
      </c>
      <c r="N27" s="92">
        <v>17</v>
      </c>
      <c r="O27" s="157">
        <v>120</v>
      </c>
      <c r="P27" s="92">
        <v>4</v>
      </c>
      <c r="Q27" s="157">
        <v>450</v>
      </c>
      <c r="R27" s="92">
        <v>9</v>
      </c>
      <c r="S27" s="157">
        <v>340</v>
      </c>
      <c r="T27" s="92"/>
      <c r="U27" s="157"/>
      <c r="V27" s="92">
        <v>2</v>
      </c>
      <c r="W27" s="158">
        <v>206</v>
      </c>
      <c r="X27" s="92">
        <v>3</v>
      </c>
      <c r="Y27" s="157">
        <v>262</v>
      </c>
      <c r="Z27" s="92">
        <v>1</v>
      </c>
      <c r="AA27" s="157">
        <v>218</v>
      </c>
      <c r="AB27" s="92">
        <v>3</v>
      </c>
      <c r="AC27" s="157">
        <v>490</v>
      </c>
      <c r="AD27" s="92">
        <v>9</v>
      </c>
      <c r="AE27" s="157">
        <v>170</v>
      </c>
      <c r="AF27" s="92">
        <v>1</v>
      </c>
      <c r="AG27" s="157">
        <v>300</v>
      </c>
      <c r="AH27" s="92">
        <v>2</v>
      </c>
      <c r="AI27" s="199">
        <v>288</v>
      </c>
      <c r="AJ27" s="92">
        <v>2</v>
      </c>
      <c r="AK27" s="157">
        <v>218</v>
      </c>
      <c r="AL27" s="92">
        <v>1</v>
      </c>
      <c r="AM27" s="157">
        <v>348</v>
      </c>
      <c r="AN27" s="92">
        <f>AM27+AK27+AI27+AG27+AE27+AC27+AA27+Y27+W27+U27+S27+Q27+O27+M27+K27+I27+F27+D27</f>
        <v>6404</v>
      </c>
      <c r="AO27" s="92">
        <v>1</v>
      </c>
    </row>
    <row r="28" spans="1:41" s="151" customFormat="1" ht="15.75">
      <c r="A28" s="151">
        <v>2</v>
      </c>
      <c r="B28" s="152" t="s">
        <v>34</v>
      </c>
      <c r="C28" s="92">
        <v>3</v>
      </c>
      <c r="D28" s="157">
        <v>422</v>
      </c>
      <c r="E28" s="92">
        <v>10</v>
      </c>
      <c r="F28" s="157">
        <v>320</v>
      </c>
      <c r="G28" s="92"/>
      <c r="H28" s="92">
        <v>3</v>
      </c>
      <c r="I28" s="157">
        <v>490</v>
      </c>
      <c r="J28" s="198">
        <v>7</v>
      </c>
      <c r="K28" s="157">
        <v>962</v>
      </c>
      <c r="L28" s="92">
        <v>14</v>
      </c>
      <c r="M28" s="157">
        <v>455</v>
      </c>
      <c r="N28" s="92">
        <v>2</v>
      </c>
      <c r="O28" s="157">
        <v>270</v>
      </c>
      <c r="P28" s="92">
        <v>12</v>
      </c>
      <c r="Q28" s="157">
        <v>290</v>
      </c>
      <c r="R28" s="198">
        <v>2</v>
      </c>
      <c r="S28" s="157">
        <v>540</v>
      </c>
      <c r="T28" s="198">
        <v>3</v>
      </c>
      <c r="U28" s="157">
        <v>490</v>
      </c>
      <c r="V28" s="92">
        <v>3</v>
      </c>
      <c r="W28" s="157">
        <v>180</v>
      </c>
      <c r="X28" s="92">
        <v>7</v>
      </c>
      <c r="Y28" s="157">
        <v>222</v>
      </c>
      <c r="Z28" s="92">
        <v>6</v>
      </c>
      <c r="AA28" s="157">
        <v>135</v>
      </c>
      <c r="AB28" s="92">
        <v>2</v>
      </c>
      <c r="AC28" s="157">
        <v>270</v>
      </c>
      <c r="AD28" s="92">
        <v>4</v>
      </c>
      <c r="AE28" s="157">
        <v>225</v>
      </c>
      <c r="AF28" s="92">
        <v>5</v>
      </c>
      <c r="AG28" s="157">
        <v>210</v>
      </c>
      <c r="AH28" s="92">
        <v>8</v>
      </c>
      <c r="AI28" s="199">
        <v>204</v>
      </c>
      <c r="AJ28" s="92">
        <v>10</v>
      </c>
      <c r="AK28" s="157">
        <v>148</v>
      </c>
      <c r="AL28" s="92"/>
      <c r="AM28" s="157"/>
      <c r="AN28" s="198">
        <f aca="true" t="shared" si="1" ref="AN28:AN40">AM28+AK28+AI28+AG28+AE28+AC28+AA28+Y28+W28+U28+S28+Q28+O28+M28+K28+I28+F28+D28</f>
        <v>5833</v>
      </c>
      <c r="AO28" s="92">
        <v>2</v>
      </c>
    </row>
    <row r="29" spans="1:41" ht="15.75">
      <c r="A29" s="151">
        <v>3</v>
      </c>
      <c r="B29" s="152" t="s">
        <v>12</v>
      </c>
      <c r="C29" s="92">
        <v>4</v>
      </c>
      <c r="D29" s="157">
        <v>382</v>
      </c>
      <c r="E29" s="92">
        <v>2</v>
      </c>
      <c r="F29" s="157">
        <v>540</v>
      </c>
      <c r="G29" s="92"/>
      <c r="H29" s="92">
        <v>5</v>
      </c>
      <c r="I29" s="157">
        <v>420</v>
      </c>
      <c r="J29" s="198">
        <v>3</v>
      </c>
      <c r="K29" s="157">
        <v>1080</v>
      </c>
      <c r="L29" s="198">
        <v>6</v>
      </c>
      <c r="M29" s="157">
        <v>364</v>
      </c>
      <c r="N29" s="92"/>
      <c r="O29" s="157"/>
      <c r="P29" s="198">
        <v>1</v>
      </c>
      <c r="Q29" s="157">
        <v>600</v>
      </c>
      <c r="R29" s="198">
        <v>5</v>
      </c>
      <c r="S29" s="157">
        <v>420</v>
      </c>
      <c r="T29" s="198">
        <v>4</v>
      </c>
      <c r="U29" s="157">
        <v>450</v>
      </c>
      <c r="V29" s="198">
        <v>6</v>
      </c>
      <c r="W29" s="157">
        <v>164</v>
      </c>
      <c r="X29" s="198">
        <v>1</v>
      </c>
      <c r="Y29" s="157">
        <v>181</v>
      </c>
      <c r="Z29" s="92">
        <v>17</v>
      </c>
      <c r="AA29" s="157">
        <v>53</v>
      </c>
      <c r="AB29" s="92"/>
      <c r="AC29" s="157"/>
      <c r="AD29" s="92">
        <v>14</v>
      </c>
      <c r="AE29" s="157">
        <v>135</v>
      </c>
      <c r="AF29" s="92">
        <v>3</v>
      </c>
      <c r="AG29" s="157">
        <v>245</v>
      </c>
      <c r="AH29" s="92">
        <v>6</v>
      </c>
      <c r="AI29" s="199">
        <v>215</v>
      </c>
      <c r="AJ29" s="92">
        <v>9</v>
      </c>
      <c r="AK29" s="157">
        <v>151</v>
      </c>
      <c r="AL29" s="92">
        <v>8</v>
      </c>
      <c r="AM29" s="157">
        <v>108</v>
      </c>
      <c r="AN29" s="198">
        <f t="shared" si="1"/>
        <v>5508</v>
      </c>
      <c r="AO29" s="92">
        <v>3</v>
      </c>
    </row>
    <row r="30" spans="1:41" ht="15.75">
      <c r="A30" s="151">
        <v>4</v>
      </c>
      <c r="B30" s="152" t="s">
        <v>23</v>
      </c>
      <c r="C30" s="92">
        <v>9</v>
      </c>
      <c r="D30" s="157">
        <v>371</v>
      </c>
      <c r="E30" s="92">
        <v>3</v>
      </c>
      <c r="F30" s="157">
        <v>490</v>
      </c>
      <c r="G30" s="92"/>
      <c r="H30" s="92">
        <v>1</v>
      </c>
      <c r="I30" s="157">
        <v>600</v>
      </c>
      <c r="J30" s="198">
        <v>9</v>
      </c>
      <c r="K30" s="157">
        <v>909</v>
      </c>
      <c r="L30" s="198">
        <v>15</v>
      </c>
      <c r="M30" s="157">
        <v>388</v>
      </c>
      <c r="N30" s="198">
        <v>3</v>
      </c>
      <c r="O30" s="157">
        <v>245</v>
      </c>
      <c r="P30" s="198">
        <v>8</v>
      </c>
      <c r="Q30" s="157">
        <v>360</v>
      </c>
      <c r="R30" s="198">
        <v>1</v>
      </c>
      <c r="S30" s="157">
        <v>600</v>
      </c>
      <c r="T30" s="198">
        <v>1</v>
      </c>
      <c r="U30" s="157">
        <v>600</v>
      </c>
      <c r="V30" s="198">
        <v>5</v>
      </c>
      <c r="W30" s="157">
        <v>176</v>
      </c>
      <c r="X30" s="198">
        <v>9</v>
      </c>
      <c r="Y30" s="157">
        <v>199</v>
      </c>
      <c r="Z30" s="198"/>
      <c r="AA30" s="157"/>
      <c r="AB30" s="198"/>
      <c r="AC30" s="157"/>
      <c r="AD30" s="92">
        <v>20</v>
      </c>
      <c r="AE30" s="157">
        <v>105</v>
      </c>
      <c r="AF30" s="198">
        <v>7</v>
      </c>
      <c r="AG30" s="157">
        <v>190</v>
      </c>
      <c r="AH30" s="198"/>
      <c r="AI30" s="157"/>
      <c r="AJ30" s="198">
        <v>12</v>
      </c>
      <c r="AK30" s="157">
        <v>138</v>
      </c>
      <c r="AL30" s="198">
        <v>9</v>
      </c>
      <c r="AM30" s="157">
        <v>98</v>
      </c>
      <c r="AN30" s="198">
        <f t="shared" si="1"/>
        <v>5469</v>
      </c>
      <c r="AO30" s="92">
        <v>4</v>
      </c>
    </row>
    <row r="31" spans="1:41" ht="15.75">
      <c r="A31" s="151">
        <v>5</v>
      </c>
      <c r="B31" s="156" t="s">
        <v>32</v>
      </c>
      <c r="C31" s="92">
        <v>8</v>
      </c>
      <c r="D31" s="157">
        <v>373</v>
      </c>
      <c r="E31" s="92">
        <v>18</v>
      </c>
      <c r="F31" s="157">
        <v>210</v>
      </c>
      <c r="G31" s="92"/>
      <c r="H31" s="92">
        <v>6</v>
      </c>
      <c r="I31" s="157">
        <v>400</v>
      </c>
      <c r="J31" s="198">
        <v>14</v>
      </c>
      <c r="K31" s="157">
        <v>580</v>
      </c>
      <c r="L31" s="198">
        <v>9</v>
      </c>
      <c r="M31" s="157">
        <v>309</v>
      </c>
      <c r="N31" s="198">
        <v>13</v>
      </c>
      <c r="O31" s="157">
        <v>140</v>
      </c>
      <c r="P31" s="198">
        <v>8</v>
      </c>
      <c r="Q31" s="157">
        <v>360</v>
      </c>
      <c r="R31" s="198">
        <v>11</v>
      </c>
      <c r="S31" s="157">
        <v>305</v>
      </c>
      <c r="T31" s="198">
        <v>6</v>
      </c>
      <c r="U31" s="157">
        <v>400</v>
      </c>
      <c r="V31" s="198">
        <v>12</v>
      </c>
      <c r="W31" s="157">
        <v>140</v>
      </c>
      <c r="X31" s="198">
        <v>5</v>
      </c>
      <c r="Y31" s="157">
        <v>247</v>
      </c>
      <c r="Z31" s="198">
        <v>7</v>
      </c>
      <c r="AA31" s="157">
        <v>127</v>
      </c>
      <c r="AB31" s="198">
        <v>4</v>
      </c>
      <c r="AC31" s="157">
        <v>225</v>
      </c>
      <c r="AD31" s="198">
        <v>19</v>
      </c>
      <c r="AE31" s="157">
        <v>110</v>
      </c>
      <c r="AF31" s="198">
        <v>8</v>
      </c>
      <c r="AG31" s="157">
        <v>180</v>
      </c>
      <c r="AH31" s="198">
        <v>11</v>
      </c>
      <c r="AI31" s="199">
        <v>202</v>
      </c>
      <c r="AJ31" s="198">
        <v>4</v>
      </c>
      <c r="AK31" s="157">
        <v>167</v>
      </c>
      <c r="AL31" s="198">
        <v>4</v>
      </c>
      <c r="AM31" s="157">
        <v>210</v>
      </c>
      <c r="AN31" s="198">
        <f t="shared" si="1"/>
        <v>4685</v>
      </c>
      <c r="AO31" s="92">
        <v>5</v>
      </c>
    </row>
    <row r="32" spans="1:41" ht="15.75">
      <c r="A32">
        <v>6</v>
      </c>
      <c r="B32" s="152" t="s">
        <v>25</v>
      </c>
      <c r="C32" s="92">
        <v>20</v>
      </c>
      <c r="D32" s="157">
        <v>98</v>
      </c>
      <c r="E32" s="92"/>
      <c r="F32" s="157"/>
      <c r="G32" s="92"/>
      <c r="H32" s="92"/>
      <c r="I32" s="157"/>
      <c r="J32" s="198">
        <v>4</v>
      </c>
      <c r="K32" s="157">
        <v>995</v>
      </c>
      <c r="L32" s="198">
        <v>16</v>
      </c>
      <c r="M32" s="158">
        <v>359</v>
      </c>
      <c r="N32" s="198"/>
      <c r="O32" s="157"/>
      <c r="P32" s="198">
        <v>8</v>
      </c>
      <c r="Q32" s="157">
        <v>360</v>
      </c>
      <c r="R32" s="198">
        <v>13</v>
      </c>
      <c r="S32" s="157">
        <v>275</v>
      </c>
      <c r="T32" s="198">
        <v>5</v>
      </c>
      <c r="U32" s="157">
        <v>420</v>
      </c>
      <c r="V32" s="198">
        <v>14</v>
      </c>
      <c r="W32" s="157">
        <v>138</v>
      </c>
      <c r="X32" s="198"/>
      <c r="Y32" s="157"/>
      <c r="Z32" s="198"/>
      <c r="AA32" s="157"/>
      <c r="AB32" s="198">
        <v>2</v>
      </c>
      <c r="AC32" s="157">
        <v>270</v>
      </c>
      <c r="AD32" s="198">
        <v>8</v>
      </c>
      <c r="AE32" s="157">
        <v>180</v>
      </c>
      <c r="AF32" s="198">
        <v>2</v>
      </c>
      <c r="AG32" s="157">
        <v>270</v>
      </c>
      <c r="AH32" s="198">
        <v>4</v>
      </c>
      <c r="AI32" s="199">
        <v>236</v>
      </c>
      <c r="AJ32" s="198"/>
      <c r="AK32" s="157"/>
      <c r="AL32" s="198"/>
      <c r="AM32" s="157"/>
      <c r="AN32" s="198">
        <f t="shared" si="1"/>
        <v>3601</v>
      </c>
      <c r="AO32" s="92">
        <v>6</v>
      </c>
    </row>
    <row r="33" spans="1:41" s="151" customFormat="1" ht="15.75">
      <c r="A33" s="151">
        <v>7</v>
      </c>
      <c r="B33" s="152" t="s">
        <v>10</v>
      </c>
      <c r="C33" s="92">
        <v>10</v>
      </c>
      <c r="D33" s="157">
        <v>326</v>
      </c>
      <c r="E33" s="92">
        <v>16</v>
      </c>
      <c r="F33" s="157">
        <v>230</v>
      </c>
      <c r="G33" s="92"/>
      <c r="H33" s="92"/>
      <c r="I33" s="157"/>
      <c r="J33" s="198">
        <v>11</v>
      </c>
      <c r="K33" s="157">
        <v>704</v>
      </c>
      <c r="L33" s="198">
        <v>17</v>
      </c>
      <c r="M33" s="157">
        <v>338</v>
      </c>
      <c r="N33" s="198">
        <v>11</v>
      </c>
      <c r="O33" s="157">
        <v>150</v>
      </c>
      <c r="P33" s="198">
        <v>3</v>
      </c>
      <c r="Q33" s="157">
        <v>490</v>
      </c>
      <c r="R33" s="198"/>
      <c r="S33" s="157"/>
      <c r="T33" s="198"/>
      <c r="U33" s="157"/>
      <c r="V33" s="198">
        <v>10</v>
      </c>
      <c r="W33" s="157">
        <v>148</v>
      </c>
      <c r="X33" s="198">
        <v>10</v>
      </c>
      <c r="Y33" s="157">
        <v>192</v>
      </c>
      <c r="Z33" s="198"/>
      <c r="AA33" s="157"/>
      <c r="AB33" s="198">
        <v>1</v>
      </c>
      <c r="AC33" s="157">
        <v>300</v>
      </c>
      <c r="AD33" s="198">
        <v>18</v>
      </c>
      <c r="AE33" s="157">
        <v>115</v>
      </c>
      <c r="AF33" s="198"/>
      <c r="AG33" s="157"/>
      <c r="AH33" s="198">
        <v>5</v>
      </c>
      <c r="AI33" s="199">
        <v>220</v>
      </c>
      <c r="AJ33" s="198">
        <v>8</v>
      </c>
      <c r="AK33" s="157">
        <v>153</v>
      </c>
      <c r="AL33" s="198">
        <v>6</v>
      </c>
      <c r="AM33" s="157">
        <v>196</v>
      </c>
      <c r="AN33" s="198">
        <f t="shared" si="1"/>
        <v>3562</v>
      </c>
      <c r="AO33" s="92">
        <v>7</v>
      </c>
    </row>
    <row r="34" spans="1:41" s="151" customFormat="1" ht="15.75">
      <c r="A34" s="151">
        <v>8</v>
      </c>
      <c r="B34" s="152" t="s">
        <v>92</v>
      </c>
      <c r="C34" s="92">
        <v>2</v>
      </c>
      <c r="D34" s="157">
        <v>445</v>
      </c>
      <c r="E34" s="92">
        <v>9</v>
      </c>
      <c r="F34" s="157">
        <v>340</v>
      </c>
      <c r="G34" s="92"/>
      <c r="H34" s="92"/>
      <c r="I34" s="157"/>
      <c r="J34" s="198">
        <v>10</v>
      </c>
      <c r="K34" s="157">
        <v>684</v>
      </c>
      <c r="L34" s="198">
        <v>21</v>
      </c>
      <c r="M34" s="157">
        <v>288</v>
      </c>
      <c r="N34" s="198"/>
      <c r="O34" s="157"/>
      <c r="P34" s="198">
        <v>12</v>
      </c>
      <c r="Q34" s="157">
        <v>290</v>
      </c>
      <c r="R34" s="198">
        <v>10</v>
      </c>
      <c r="S34" s="157">
        <v>320</v>
      </c>
      <c r="T34" s="198"/>
      <c r="U34" s="157"/>
      <c r="V34" s="198">
        <v>22</v>
      </c>
      <c r="W34" s="157">
        <v>63</v>
      </c>
      <c r="X34" s="198">
        <v>21</v>
      </c>
      <c r="Y34" s="157">
        <v>98</v>
      </c>
      <c r="Z34" s="198">
        <v>14</v>
      </c>
      <c r="AA34" s="157">
        <v>79</v>
      </c>
      <c r="AB34" s="198">
        <v>2</v>
      </c>
      <c r="AC34" s="157">
        <v>270</v>
      </c>
      <c r="AD34" s="198">
        <v>11</v>
      </c>
      <c r="AE34" s="157">
        <v>150</v>
      </c>
      <c r="AF34" s="198"/>
      <c r="AG34" s="157"/>
      <c r="AH34" s="198">
        <v>16</v>
      </c>
      <c r="AI34" s="199">
        <v>99</v>
      </c>
      <c r="AJ34" s="198"/>
      <c r="AK34" s="157"/>
      <c r="AL34" s="198"/>
      <c r="AM34" s="157"/>
      <c r="AN34" s="198">
        <f t="shared" si="1"/>
        <v>3126</v>
      </c>
      <c r="AO34" s="92">
        <v>8</v>
      </c>
    </row>
    <row r="35" spans="1:41" ht="15.75">
      <c r="A35" s="151">
        <v>9</v>
      </c>
      <c r="B35" s="152" t="s">
        <v>150</v>
      </c>
      <c r="C35" s="92">
        <v>18</v>
      </c>
      <c r="D35" s="157">
        <v>169</v>
      </c>
      <c r="E35" s="92">
        <v>14</v>
      </c>
      <c r="F35" s="157">
        <v>260</v>
      </c>
      <c r="G35" s="92"/>
      <c r="H35" s="92"/>
      <c r="I35" s="157"/>
      <c r="J35" s="198">
        <v>18</v>
      </c>
      <c r="K35" s="157">
        <v>324</v>
      </c>
      <c r="L35" s="198">
        <v>19</v>
      </c>
      <c r="M35" s="157">
        <v>306</v>
      </c>
      <c r="N35" s="198">
        <v>10</v>
      </c>
      <c r="O35" s="157">
        <v>160</v>
      </c>
      <c r="P35" s="198">
        <v>12</v>
      </c>
      <c r="Q35" s="157">
        <v>290</v>
      </c>
      <c r="R35" s="198"/>
      <c r="S35" s="157"/>
      <c r="T35" s="198"/>
      <c r="U35" s="157"/>
      <c r="V35" s="198">
        <v>15</v>
      </c>
      <c r="W35" s="157">
        <v>134</v>
      </c>
      <c r="X35" s="198">
        <v>11</v>
      </c>
      <c r="Y35" s="157">
        <v>190</v>
      </c>
      <c r="Z35" s="198">
        <v>8</v>
      </c>
      <c r="AA35" s="157">
        <v>111</v>
      </c>
      <c r="AB35" s="198"/>
      <c r="AC35" s="157"/>
      <c r="AD35" s="198">
        <v>13</v>
      </c>
      <c r="AE35" s="157">
        <v>140</v>
      </c>
      <c r="AF35" s="198"/>
      <c r="AG35" s="157"/>
      <c r="AH35" s="198">
        <v>15</v>
      </c>
      <c r="AI35" s="199">
        <v>103</v>
      </c>
      <c r="AJ35" s="198">
        <v>1</v>
      </c>
      <c r="AK35" s="157">
        <v>218</v>
      </c>
      <c r="AL35" s="198">
        <v>5</v>
      </c>
      <c r="AM35" s="157">
        <v>198</v>
      </c>
      <c r="AN35" s="198">
        <f t="shared" si="1"/>
        <v>2603</v>
      </c>
      <c r="AO35" s="92">
        <v>9</v>
      </c>
    </row>
    <row r="36" spans="1:41" ht="15.75">
      <c r="A36">
        <v>10</v>
      </c>
      <c r="B36" s="152" t="s">
        <v>22</v>
      </c>
      <c r="C36" s="92">
        <v>7</v>
      </c>
      <c r="D36" s="157">
        <v>378</v>
      </c>
      <c r="E36" s="92"/>
      <c r="F36" s="157"/>
      <c r="G36" s="92"/>
      <c r="H36" s="92"/>
      <c r="I36" s="157"/>
      <c r="J36" s="198">
        <v>6</v>
      </c>
      <c r="K36" s="157">
        <v>963</v>
      </c>
      <c r="L36" s="198">
        <v>12</v>
      </c>
      <c r="M36" s="158">
        <v>485</v>
      </c>
      <c r="N36" s="198">
        <v>14</v>
      </c>
      <c r="O36" s="157">
        <v>135</v>
      </c>
      <c r="P36" s="198"/>
      <c r="Q36" s="157"/>
      <c r="R36" s="198"/>
      <c r="S36" s="157"/>
      <c r="T36" s="198"/>
      <c r="U36" s="157"/>
      <c r="V36" s="198">
        <v>24</v>
      </c>
      <c r="W36" s="158">
        <v>55</v>
      </c>
      <c r="X36" s="198">
        <v>16</v>
      </c>
      <c r="Y36" s="157">
        <v>161</v>
      </c>
      <c r="Z36" s="198">
        <v>12</v>
      </c>
      <c r="AA36" s="157">
        <v>113</v>
      </c>
      <c r="AB36" s="198"/>
      <c r="AC36" s="157"/>
      <c r="AD36" s="198"/>
      <c r="AE36" s="157"/>
      <c r="AF36" s="198"/>
      <c r="AG36" s="157"/>
      <c r="AH36" s="198"/>
      <c r="AI36" s="157"/>
      <c r="AJ36" s="198">
        <v>3</v>
      </c>
      <c r="AK36" s="157">
        <v>184</v>
      </c>
      <c r="AL36" s="198"/>
      <c r="AM36" s="157"/>
      <c r="AN36" s="198">
        <f t="shared" si="1"/>
        <v>2474</v>
      </c>
      <c r="AO36" s="92">
        <v>10</v>
      </c>
    </row>
    <row r="37" spans="1:41" ht="15.75">
      <c r="A37" s="151">
        <v>11</v>
      </c>
      <c r="B37" s="152" t="s">
        <v>126</v>
      </c>
      <c r="C37" s="92"/>
      <c r="D37" s="157"/>
      <c r="E37" s="92"/>
      <c r="F37" s="157"/>
      <c r="G37" s="92"/>
      <c r="H37" s="92"/>
      <c r="I37" s="157"/>
      <c r="J37" s="198">
        <v>13</v>
      </c>
      <c r="K37" s="157">
        <v>633</v>
      </c>
      <c r="L37" s="198">
        <v>11</v>
      </c>
      <c r="M37" s="157">
        <v>468</v>
      </c>
      <c r="N37" s="198"/>
      <c r="O37" s="157"/>
      <c r="P37" s="198">
        <v>12</v>
      </c>
      <c r="Q37" s="157">
        <v>290</v>
      </c>
      <c r="R37" s="198"/>
      <c r="S37" s="157"/>
      <c r="T37" s="198"/>
      <c r="U37" s="157"/>
      <c r="V37" s="198">
        <v>7</v>
      </c>
      <c r="W37" s="157">
        <v>155</v>
      </c>
      <c r="X37" s="198">
        <v>20</v>
      </c>
      <c r="Y37" s="157">
        <v>109</v>
      </c>
      <c r="Z37" s="198"/>
      <c r="AA37" s="157"/>
      <c r="AB37" s="198"/>
      <c r="AC37" s="157"/>
      <c r="AD37" s="92"/>
      <c r="AE37" s="157"/>
      <c r="AF37" s="92">
        <v>6</v>
      </c>
      <c r="AG37" s="157">
        <v>200</v>
      </c>
      <c r="AH37" s="198"/>
      <c r="AI37" s="157"/>
      <c r="AJ37" s="198">
        <v>15</v>
      </c>
      <c r="AK37" s="157">
        <v>79</v>
      </c>
      <c r="AL37" s="198"/>
      <c r="AM37" s="157"/>
      <c r="AN37" s="198">
        <f t="shared" si="1"/>
        <v>1934</v>
      </c>
      <c r="AO37" s="92">
        <v>11</v>
      </c>
    </row>
    <row r="38" spans="1:41" s="151" customFormat="1" ht="15.75">
      <c r="A38" s="151">
        <v>12</v>
      </c>
      <c r="B38" s="152" t="s">
        <v>11</v>
      </c>
      <c r="C38" s="92"/>
      <c r="D38" s="157"/>
      <c r="E38" s="92">
        <v>19</v>
      </c>
      <c r="F38" s="157">
        <v>200</v>
      </c>
      <c r="G38" s="92"/>
      <c r="H38" s="92"/>
      <c r="I38" s="157"/>
      <c r="J38" s="92">
        <v>15</v>
      </c>
      <c r="K38" s="157">
        <v>358</v>
      </c>
      <c r="L38" s="198">
        <v>22</v>
      </c>
      <c r="M38" s="157">
        <v>284</v>
      </c>
      <c r="N38" s="198"/>
      <c r="O38" s="157"/>
      <c r="P38" s="198"/>
      <c r="Q38" s="157"/>
      <c r="R38" s="198"/>
      <c r="S38" s="157"/>
      <c r="T38" s="198"/>
      <c r="U38" s="157"/>
      <c r="V38" s="92">
        <v>4</v>
      </c>
      <c r="W38" s="157">
        <v>177</v>
      </c>
      <c r="X38" s="198">
        <v>22</v>
      </c>
      <c r="Y38" s="157">
        <v>72</v>
      </c>
      <c r="Z38" s="92">
        <v>15</v>
      </c>
      <c r="AA38" s="157">
        <v>63</v>
      </c>
      <c r="AB38" s="198"/>
      <c r="AC38" s="157"/>
      <c r="AD38" s="92">
        <v>15</v>
      </c>
      <c r="AE38" s="157">
        <v>130</v>
      </c>
      <c r="AF38" s="92"/>
      <c r="AG38" s="157"/>
      <c r="AH38" s="198">
        <v>12</v>
      </c>
      <c r="AI38" s="199">
        <v>199</v>
      </c>
      <c r="AJ38" s="92"/>
      <c r="AK38" s="157"/>
      <c r="AL38" s="198"/>
      <c r="AM38" s="157"/>
      <c r="AN38" s="198">
        <f t="shared" si="1"/>
        <v>1483</v>
      </c>
      <c r="AO38" s="92">
        <v>12</v>
      </c>
    </row>
    <row r="39" spans="1:41" ht="15.75">
      <c r="A39">
        <v>13</v>
      </c>
      <c r="B39" s="152" t="s">
        <v>80</v>
      </c>
      <c r="C39" s="92">
        <v>13</v>
      </c>
      <c r="D39" s="157">
        <v>283</v>
      </c>
      <c r="E39" s="92"/>
      <c r="F39" s="157"/>
      <c r="G39" s="92"/>
      <c r="H39" s="92"/>
      <c r="I39" s="157"/>
      <c r="J39" s="92"/>
      <c r="K39" s="157"/>
      <c r="L39" s="92">
        <v>1</v>
      </c>
      <c r="M39" s="158">
        <v>703</v>
      </c>
      <c r="N39" s="92">
        <v>5</v>
      </c>
      <c r="O39" s="157">
        <v>210</v>
      </c>
      <c r="P39" s="92"/>
      <c r="Q39" s="157"/>
      <c r="R39" s="92"/>
      <c r="S39" s="157"/>
      <c r="T39" s="92"/>
      <c r="U39" s="157"/>
      <c r="V39" s="92"/>
      <c r="W39" s="158"/>
      <c r="X39" s="92">
        <v>24</v>
      </c>
      <c r="Y39" s="157">
        <v>61</v>
      </c>
      <c r="Z39" s="92"/>
      <c r="AA39" s="157"/>
      <c r="AB39" s="92"/>
      <c r="AC39" s="157"/>
      <c r="AD39" s="92">
        <v>6</v>
      </c>
      <c r="AE39" s="157">
        <v>200</v>
      </c>
      <c r="AF39" s="92"/>
      <c r="AG39" s="157"/>
      <c r="AH39" s="92"/>
      <c r="AI39" s="157"/>
      <c r="AJ39" s="92"/>
      <c r="AK39" s="157"/>
      <c r="AL39" s="92"/>
      <c r="AM39" s="157"/>
      <c r="AN39" s="92">
        <f t="shared" si="1"/>
        <v>1457</v>
      </c>
      <c r="AO39" s="92">
        <v>13</v>
      </c>
    </row>
    <row r="40" spans="1:41" ht="15.75">
      <c r="A40">
        <v>14</v>
      </c>
      <c r="B40" s="152" t="s">
        <v>194</v>
      </c>
      <c r="C40" s="92"/>
      <c r="D40" s="157"/>
      <c r="E40" s="92">
        <v>8</v>
      </c>
      <c r="F40" s="157">
        <v>360</v>
      </c>
      <c r="G40" s="92"/>
      <c r="H40" s="92"/>
      <c r="I40" s="157"/>
      <c r="J40" s="92"/>
      <c r="K40" s="157"/>
      <c r="L40" s="92"/>
      <c r="M40" s="157"/>
      <c r="N40" s="92">
        <v>4</v>
      </c>
      <c r="O40" s="157">
        <v>225</v>
      </c>
      <c r="P40" s="92"/>
      <c r="Q40" s="157"/>
      <c r="R40" s="92"/>
      <c r="S40" s="157"/>
      <c r="T40" s="92"/>
      <c r="U40" s="157"/>
      <c r="V40" s="92"/>
      <c r="W40" s="157"/>
      <c r="X40" s="92"/>
      <c r="Y40" s="157"/>
      <c r="Z40" s="92"/>
      <c r="AA40" s="157"/>
      <c r="AB40" s="92"/>
      <c r="AC40" s="157"/>
      <c r="AD40" s="92">
        <v>17</v>
      </c>
      <c r="AE40" s="157">
        <v>120</v>
      </c>
      <c r="AF40" s="92"/>
      <c r="AG40" s="157"/>
      <c r="AH40" s="92"/>
      <c r="AI40" s="157"/>
      <c r="AJ40" s="92"/>
      <c r="AK40" s="157"/>
      <c r="AL40" s="92"/>
      <c r="AM40" s="157"/>
      <c r="AN40" s="92">
        <f t="shared" si="1"/>
        <v>705</v>
      </c>
      <c r="AO40" s="92">
        <v>14</v>
      </c>
    </row>
    <row r="42" spans="2:13" ht="12.75">
      <c r="B42" s="125" t="s">
        <v>575</v>
      </c>
      <c r="C42" s="125"/>
      <c r="D42" s="125"/>
      <c r="E42" s="125"/>
      <c r="F42" s="125"/>
      <c r="G42" s="125"/>
      <c r="H42" s="125"/>
      <c r="I42" s="125"/>
      <c r="J42" s="125"/>
      <c r="K42" s="125" t="s">
        <v>576</v>
      </c>
      <c r="L42" s="125"/>
      <c r="M42" s="125"/>
    </row>
    <row r="43" spans="2:13" ht="12.75"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</row>
    <row r="44" spans="2:13" ht="12.75">
      <c r="B44" s="125" t="s">
        <v>577</v>
      </c>
      <c r="C44" s="125"/>
      <c r="D44" s="125"/>
      <c r="E44" s="125"/>
      <c r="F44" s="125"/>
      <c r="G44" s="125"/>
      <c r="H44" s="125"/>
      <c r="I44" s="125"/>
      <c r="J44" s="125"/>
      <c r="K44" s="125" t="s">
        <v>578</v>
      </c>
      <c r="L44" s="125"/>
      <c r="M44" s="125"/>
    </row>
  </sheetData>
  <sheetProtection/>
  <mergeCells count="28">
    <mergeCell ref="B26:AO26"/>
    <mergeCell ref="B11:AO11"/>
    <mergeCell ref="E8:I8"/>
    <mergeCell ref="J8:K9"/>
    <mergeCell ref="C8:D9"/>
    <mergeCell ref="B8:B10"/>
    <mergeCell ref="E9:F9"/>
    <mergeCell ref="H9:I9"/>
    <mergeCell ref="AF9:AG9"/>
    <mergeCell ref="L8:M9"/>
    <mergeCell ref="P8:Q9"/>
    <mergeCell ref="R8:U8"/>
    <mergeCell ref="R9:S9"/>
    <mergeCell ref="T9:U9"/>
    <mergeCell ref="B1:AO1"/>
    <mergeCell ref="B3:AO3"/>
    <mergeCell ref="V8:W9"/>
    <mergeCell ref="X8:Y9"/>
    <mergeCell ref="Z8:AA9"/>
    <mergeCell ref="AB8:AC9"/>
    <mergeCell ref="AD8:AG8"/>
    <mergeCell ref="AD9:AE9"/>
    <mergeCell ref="AH8:AI9"/>
    <mergeCell ref="N8:O9"/>
    <mergeCell ref="AJ8:AK9"/>
    <mergeCell ref="AL8:AM9"/>
    <mergeCell ref="AN8:AN10"/>
    <mergeCell ref="AO8:AO10"/>
  </mergeCells>
  <printOptions/>
  <pageMargins left="0" right="0" top="0.984251968503937" bottom="0.984251968503937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5"/>
  <sheetViews>
    <sheetView view="pageBreakPreview" zoomScaleSheetLayoutView="100" zoomScalePageLayoutView="0" workbookViewId="0" topLeftCell="A1">
      <pane ySplit="2" topLeftCell="BM3" activePane="bottomLeft" state="frozen"/>
      <selection pane="topLeft" activeCell="F1" sqref="F1"/>
      <selection pane="bottomLeft" activeCell="B42" sqref="B42"/>
    </sheetView>
  </sheetViews>
  <sheetFormatPr defaultColWidth="9.140625" defaultRowHeight="12.75"/>
  <cols>
    <col min="1" max="1" width="24.57421875" style="0" customWidth="1"/>
    <col min="2" max="2" width="19.421875" style="0" customWidth="1"/>
    <col min="3" max="3" width="13.28125" style="0" customWidth="1"/>
    <col min="4" max="4" width="15.00390625" style="0" customWidth="1"/>
    <col min="5" max="5" width="18.140625" style="0" customWidth="1"/>
    <col min="6" max="6" width="17.57421875" style="0" customWidth="1"/>
    <col min="7" max="7" width="16.28125" style="0" customWidth="1"/>
    <col min="8" max="8" width="17.421875" style="0" customWidth="1"/>
    <col min="9" max="9" width="10.57421875" style="0" customWidth="1"/>
    <col min="10" max="10" width="12.28125" style="0" customWidth="1"/>
    <col min="11" max="11" width="15.00390625" style="0" customWidth="1"/>
    <col min="12" max="12" width="9.140625" style="0" hidden="1" customWidth="1"/>
  </cols>
  <sheetData>
    <row r="1" spans="1:9" ht="15.75">
      <c r="A1" s="36" t="s">
        <v>46</v>
      </c>
      <c r="B1" s="36"/>
      <c r="C1" s="36"/>
      <c r="D1" s="36"/>
      <c r="E1" s="36"/>
      <c r="F1" s="36"/>
      <c r="G1" s="36"/>
      <c r="H1" s="36"/>
      <c r="I1" s="36"/>
    </row>
    <row r="2" spans="1:12" ht="15.75">
      <c r="A2" s="37" t="s">
        <v>2</v>
      </c>
      <c r="B2" s="38" t="s">
        <v>0</v>
      </c>
      <c r="C2" s="208" t="s">
        <v>17</v>
      </c>
      <c r="D2" s="208"/>
      <c r="E2" s="209"/>
      <c r="F2" s="210" t="s">
        <v>18</v>
      </c>
      <c r="G2" s="208"/>
      <c r="H2" s="209"/>
      <c r="I2" s="211" t="s">
        <v>19</v>
      </c>
      <c r="J2" s="212"/>
      <c r="K2" s="213"/>
      <c r="L2" s="204" t="s">
        <v>47</v>
      </c>
    </row>
    <row r="3" spans="1:12" ht="15.75">
      <c r="A3" s="39"/>
      <c r="B3" s="40"/>
      <c r="C3" s="26" t="s">
        <v>14</v>
      </c>
      <c r="D3" s="26" t="s">
        <v>16</v>
      </c>
      <c r="E3" s="53" t="s">
        <v>1</v>
      </c>
      <c r="F3" s="26" t="s">
        <v>14</v>
      </c>
      <c r="G3" s="26" t="s">
        <v>16</v>
      </c>
      <c r="H3" s="53" t="s">
        <v>1</v>
      </c>
      <c r="I3" s="26" t="s">
        <v>14</v>
      </c>
      <c r="J3" s="65" t="s">
        <v>16</v>
      </c>
      <c r="K3" s="53" t="s">
        <v>1</v>
      </c>
      <c r="L3" s="205"/>
    </row>
    <row r="4" spans="1:12" ht="15.75">
      <c r="A4" s="42" t="s">
        <v>409</v>
      </c>
      <c r="B4" s="41"/>
      <c r="C4" s="56"/>
      <c r="D4" s="56"/>
      <c r="E4" s="62"/>
      <c r="F4" s="56"/>
      <c r="G4" s="56"/>
      <c r="H4" s="62"/>
      <c r="I4" s="59"/>
      <c r="J4" s="66"/>
      <c r="K4" s="95"/>
      <c r="L4" s="1"/>
    </row>
    <row r="5" spans="1:12" ht="15">
      <c r="A5" s="41" t="s">
        <v>166</v>
      </c>
      <c r="B5" s="41" t="s">
        <v>11</v>
      </c>
      <c r="C5" s="57">
        <v>5</v>
      </c>
      <c r="D5" s="57">
        <v>5</v>
      </c>
      <c r="E5" s="53">
        <v>85</v>
      </c>
      <c r="F5" s="57">
        <v>10</v>
      </c>
      <c r="G5" s="57">
        <v>4</v>
      </c>
      <c r="H5" s="53">
        <v>90</v>
      </c>
      <c r="I5" s="60">
        <v>15</v>
      </c>
      <c r="J5" s="66">
        <v>5</v>
      </c>
      <c r="K5" s="95">
        <v>85</v>
      </c>
      <c r="L5" s="1">
        <f>J5+G5+D5</f>
        <v>14</v>
      </c>
    </row>
    <row r="6" spans="1:12" ht="15">
      <c r="A6" s="41" t="s">
        <v>410</v>
      </c>
      <c r="B6" s="41" t="s">
        <v>126</v>
      </c>
      <c r="C6" s="57">
        <v>20</v>
      </c>
      <c r="D6" s="57">
        <v>3</v>
      </c>
      <c r="E6" s="53">
        <v>98</v>
      </c>
      <c r="F6" s="57">
        <v>8</v>
      </c>
      <c r="G6" s="57">
        <v>5</v>
      </c>
      <c r="H6" s="53">
        <v>85</v>
      </c>
      <c r="I6" s="60">
        <v>28</v>
      </c>
      <c r="J6" s="66">
        <v>4</v>
      </c>
      <c r="K6" s="95">
        <v>90</v>
      </c>
      <c r="L6" s="1">
        <f aca="true" t="shared" si="0" ref="L6:L69">J6+G6+D6</f>
        <v>12</v>
      </c>
    </row>
    <row r="7" spans="1:12" ht="15">
      <c r="A7" s="41" t="s">
        <v>191</v>
      </c>
      <c r="B7" s="41" t="s">
        <v>30</v>
      </c>
      <c r="C7" s="57">
        <v>22.5</v>
      </c>
      <c r="D7" s="57">
        <v>2</v>
      </c>
      <c r="E7" s="53">
        <v>108</v>
      </c>
      <c r="F7" s="57">
        <v>21</v>
      </c>
      <c r="G7" s="57">
        <v>2</v>
      </c>
      <c r="H7" s="53">
        <v>108</v>
      </c>
      <c r="I7" s="60">
        <v>43.5</v>
      </c>
      <c r="J7" s="66">
        <v>2</v>
      </c>
      <c r="K7" s="95">
        <v>108</v>
      </c>
      <c r="L7" s="1">
        <f t="shared" si="0"/>
        <v>6</v>
      </c>
    </row>
    <row r="8" spans="1:12" ht="15">
      <c r="A8" s="41" t="s">
        <v>200</v>
      </c>
      <c r="B8" s="41" t="s">
        <v>4</v>
      </c>
      <c r="C8" s="57"/>
      <c r="D8" s="57"/>
      <c r="E8" s="53"/>
      <c r="F8" s="57"/>
      <c r="G8" s="57"/>
      <c r="H8" s="53"/>
      <c r="I8" s="60"/>
      <c r="J8" s="66"/>
      <c r="K8" s="95"/>
      <c r="L8" s="1">
        <f t="shared" si="0"/>
        <v>0</v>
      </c>
    </row>
    <row r="9" spans="1:12" ht="15">
      <c r="A9" s="41" t="s">
        <v>411</v>
      </c>
      <c r="B9" s="41" t="s">
        <v>36</v>
      </c>
      <c r="C9" s="57">
        <v>29.5</v>
      </c>
      <c r="D9" s="57">
        <v>1</v>
      </c>
      <c r="E9" s="53">
        <v>120</v>
      </c>
      <c r="F9" s="57">
        <v>60</v>
      </c>
      <c r="G9" s="57">
        <v>1</v>
      </c>
      <c r="H9" s="53">
        <v>120</v>
      </c>
      <c r="I9" s="60">
        <v>89.5</v>
      </c>
      <c r="J9" s="66">
        <v>1</v>
      </c>
      <c r="K9" s="95">
        <v>120</v>
      </c>
      <c r="L9" s="1"/>
    </row>
    <row r="10" spans="1:12" ht="15">
      <c r="A10" s="41" t="s">
        <v>412</v>
      </c>
      <c r="B10" s="41" t="s">
        <v>153</v>
      </c>
      <c r="C10" s="57">
        <v>13</v>
      </c>
      <c r="D10" s="57">
        <v>4</v>
      </c>
      <c r="E10" s="53">
        <v>90</v>
      </c>
      <c r="F10" s="57">
        <v>15</v>
      </c>
      <c r="G10" s="57">
        <v>3</v>
      </c>
      <c r="H10" s="53">
        <v>98</v>
      </c>
      <c r="I10" s="60">
        <v>28</v>
      </c>
      <c r="J10" s="66">
        <v>3</v>
      </c>
      <c r="K10" s="95">
        <v>98</v>
      </c>
      <c r="L10" s="1"/>
    </row>
    <row r="11" spans="1:12" ht="15.75">
      <c r="A11" s="42" t="s">
        <v>413</v>
      </c>
      <c r="B11" s="41"/>
      <c r="C11" s="57"/>
      <c r="D11" s="57"/>
      <c r="E11" s="53"/>
      <c r="F11" s="57"/>
      <c r="G11" s="57"/>
      <c r="H11" s="53"/>
      <c r="I11" s="60"/>
      <c r="J11" s="66"/>
      <c r="K11" s="95"/>
      <c r="L11" s="1">
        <f t="shared" si="0"/>
        <v>0</v>
      </c>
    </row>
    <row r="12" spans="1:12" ht="15">
      <c r="A12" s="41" t="s">
        <v>414</v>
      </c>
      <c r="B12" s="41" t="s">
        <v>26</v>
      </c>
      <c r="C12" s="57">
        <v>30</v>
      </c>
      <c r="D12" s="57">
        <v>3</v>
      </c>
      <c r="E12" s="53">
        <v>98</v>
      </c>
      <c r="F12" s="57">
        <v>55</v>
      </c>
      <c r="G12" s="57">
        <v>1</v>
      </c>
      <c r="H12" s="53">
        <v>120</v>
      </c>
      <c r="I12" s="60">
        <v>85</v>
      </c>
      <c r="J12" s="66">
        <v>2</v>
      </c>
      <c r="K12" s="95">
        <v>108</v>
      </c>
      <c r="L12" s="1">
        <f t="shared" si="0"/>
        <v>6</v>
      </c>
    </row>
    <row r="13" spans="1:12" ht="15">
      <c r="A13" s="41" t="s">
        <v>415</v>
      </c>
      <c r="B13" s="41" t="s">
        <v>36</v>
      </c>
      <c r="C13" s="57">
        <v>38.5</v>
      </c>
      <c r="D13" s="57">
        <v>1</v>
      </c>
      <c r="E13" s="53">
        <v>120</v>
      </c>
      <c r="F13" s="57">
        <v>30</v>
      </c>
      <c r="G13" s="57">
        <v>3</v>
      </c>
      <c r="H13" s="53">
        <v>98</v>
      </c>
      <c r="I13" s="60">
        <v>68.5</v>
      </c>
      <c r="J13" s="66">
        <v>3</v>
      </c>
      <c r="K13" s="95">
        <v>98</v>
      </c>
      <c r="L13" s="1">
        <f t="shared" si="0"/>
        <v>7</v>
      </c>
    </row>
    <row r="14" spans="1:12" ht="15">
      <c r="A14" s="41" t="s">
        <v>416</v>
      </c>
      <c r="B14" s="41" t="s">
        <v>23</v>
      </c>
      <c r="C14" s="57">
        <v>10</v>
      </c>
      <c r="D14" s="57">
        <v>4</v>
      </c>
      <c r="E14" s="53">
        <v>90</v>
      </c>
      <c r="F14" s="57">
        <v>20</v>
      </c>
      <c r="G14" s="57">
        <v>4</v>
      </c>
      <c r="H14" s="53">
        <v>90</v>
      </c>
      <c r="I14" s="60">
        <v>30</v>
      </c>
      <c r="J14" s="66">
        <v>4</v>
      </c>
      <c r="K14" s="95">
        <v>90</v>
      </c>
      <c r="L14" s="1">
        <f t="shared" si="0"/>
        <v>12</v>
      </c>
    </row>
    <row r="15" spans="1:12" ht="15">
      <c r="A15" s="41" t="s">
        <v>38</v>
      </c>
      <c r="B15" s="41" t="s">
        <v>30</v>
      </c>
      <c r="C15" s="57">
        <v>36.5</v>
      </c>
      <c r="D15" s="57">
        <v>2</v>
      </c>
      <c r="E15" s="53">
        <v>108</v>
      </c>
      <c r="F15" s="57">
        <v>53</v>
      </c>
      <c r="G15" s="57">
        <v>2</v>
      </c>
      <c r="H15" s="53">
        <v>108</v>
      </c>
      <c r="I15" s="60">
        <v>89.5</v>
      </c>
      <c r="J15" s="66">
        <v>1</v>
      </c>
      <c r="K15" s="95">
        <v>120</v>
      </c>
      <c r="L15" s="1">
        <f t="shared" si="0"/>
        <v>5</v>
      </c>
    </row>
    <row r="16" spans="1:12" ht="15">
      <c r="A16" s="41" t="s">
        <v>133</v>
      </c>
      <c r="B16" s="41" t="s">
        <v>23</v>
      </c>
      <c r="C16" s="57">
        <v>10</v>
      </c>
      <c r="D16" s="57">
        <v>5</v>
      </c>
      <c r="E16" s="53">
        <v>85</v>
      </c>
      <c r="F16" s="57">
        <v>12</v>
      </c>
      <c r="G16" s="57">
        <v>5</v>
      </c>
      <c r="H16" s="53">
        <v>85</v>
      </c>
      <c r="I16" s="60">
        <v>22</v>
      </c>
      <c r="J16" s="66">
        <v>5</v>
      </c>
      <c r="K16" s="95">
        <v>85</v>
      </c>
      <c r="L16" s="1">
        <f t="shared" si="0"/>
        <v>15</v>
      </c>
    </row>
    <row r="17" spans="1:12" ht="15">
      <c r="A17" s="41"/>
      <c r="B17" s="41"/>
      <c r="C17" s="57"/>
      <c r="D17" s="57"/>
      <c r="E17" s="53"/>
      <c r="F17" s="57"/>
      <c r="G17" s="57"/>
      <c r="H17" s="53"/>
      <c r="I17" s="60"/>
      <c r="J17" s="66"/>
      <c r="K17" s="95"/>
      <c r="L17" s="1">
        <f t="shared" si="0"/>
        <v>0</v>
      </c>
    </row>
    <row r="18" spans="1:12" ht="15">
      <c r="A18" s="41"/>
      <c r="B18" s="41"/>
      <c r="C18" s="57"/>
      <c r="D18" s="57"/>
      <c r="E18" s="53"/>
      <c r="F18" s="57"/>
      <c r="G18" s="57"/>
      <c r="H18" s="53"/>
      <c r="I18" s="60"/>
      <c r="J18" s="66"/>
      <c r="K18" s="95"/>
      <c r="L18" s="1">
        <f t="shared" si="0"/>
        <v>0</v>
      </c>
    </row>
    <row r="19" spans="1:12" ht="15.75">
      <c r="A19" s="42" t="s">
        <v>417</v>
      </c>
      <c r="B19" s="41"/>
      <c r="C19" s="57"/>
      <c r="D19" s="57"/>
      <c r="E19" s="53"/>
      <c r="F19" s="57"/>
      <c r="G19" s="57"/>
      <c r="H19" s="53"/>
      <c r="I19" s="60"/>
      <c r="J19" s="66"/>
      <c r="K19" s="95"/>
      <c r="L19" s="1">
        <f t="shared" si="0"/>
        <v>0</v>
      </c>
    </row>
    <row r="20" spans="1:12" ht="15">
      <c r="A20" s="41" t="s">
        <v>418</v>
      </c>
      <c r="B20" s="41" t="s">
        <v>30</v>
      </c>
      <c r="C20" s="57">
        <v>43.5</v>
      </c>
      <c r="D20" s="57">
        <v>2</v>
      </c>
      <c r="E20" s="53">
        <v>108</v>
      </c>
      <c r="F20" s="57">
        <v>10</v>
      </c>
      <c r="G20" s="57">
        <v>5</v>
      </c>
      <c r="H20" s="53">
        <v>85</v>
      </c>
      <c r="I20" s="60">
        <v>53.5</v>
      </c>
      <c r="J20" s="66">
        <v>3</v>
      </c>
      <c r="K20" s="95">
        <v>98</v>
      </c>
      <c r="L20" s="1">
        <f t="shared" si="0"/>
        <v>10</v>
      </c>
    </row>
    <row r="21" spans="1:12" ht="15">
      <c r="A21" s="41" t="s">
        <v>40</v>
      </c>
      <c r="B21" s="41" t="s">
        <v>36</v>
      </c>
      <c r="C21" s="57">
        <v>118</v>
      </c>
      <c r="D21" s="57">
        <v>1</v>
      </c>
      <c r="E21" s="53">
        <v>120</v>
      </c>
      <c r="F21" s="57">
        <v>60</v>
      </c>
      <c r="G21" s="57">
        <v>1</v>
      </c>
      <c r="H21" s="53">
        <v>120</v>
      </c>
      <c r="I21" s="60">
        <v>178</v>
      </c>
      <c r="J21" s="66">
        <v>1</v>
      </c>
      <c r="K21" s="95">
        <v>120</v>
      </c>
      <c r="L21" s="1">
        <f t="shared" si="0"/>
        <v>3</v>
      </c>
    </row>
    <row r="22" spans="1:12" ht="15">
      <c r="A22" s="41" t="s">
        <v>195</v>
      </c>
      <c r="B22" s="41" t="s">
        <v>153</v>
      </c>
      <c r="C22" s="57">
        <v>15</v>
      </c>
      <c r="D22" s="57">
        <v>5</v>
      </c>
      <c r="E22" s="53">
        <v>85</v>
      </c>
      <c r="F22" s="57">
        <v>19</v>
      </c>
      <c r="G22" s="57">
        <v>4</v>
      </c>
      <c r="H22" s="53">
        <v>90</v>
      </c>
      <c r="I22" s="60">
        <v>34</v>
      </c>
      <c r="J22" s="66">
        <v>5</v>
      </c>
      <c r="K22" s="95">
        <v>85</v>
      </c>
      <c r="L22" s="1">
        <f t="shared" si="0"/>
        <v>14</v>
      </c>
    </row>
    <row r="23" spans="1:12" ht="15">
      <c r="A23" s="41" t="s">
        <v>419</v>
      </c>
      <c r="B23" s="41" t="s">
        <v>26</v>
      </c>
      <c r="C23" s="57">
        <v>31.5</v>
      </c>
      <c r="D23" s="57">
        <v>3</v>
      </c>
      <c r="E23" s="53">
        <v>98</v>
      </c>
      <c r="F23" s="57">
        <v>25</v>
      </c>
      <c r="G23" s="57">
        <v>3</v>
      </c>
      <c r="H23" s="53">
        <v>98</v>
      </c>
      <c r="I23" s="60">
        <v>56.5</v>
      </c>
      <c r="J23" s="66">
        <v>2</v>
      </c>
      <c r="K23" s="95">
        <v>108</v>
      </c>
      <c r="L23" s="1">
        <f t="shared" si="0"/>
        <v>8</v>
      </c>
    </row>
    <row r="24" spans="1:12" ht="15">
      <c r="A24" s="41" t="s">
        <v>35</v>
      </c>
      <c r="B24" s="41" t="s">
        <v>34</v>
      </c>
      <c r="C24" s="57">
        <v>27</v>
      </c>
      <c r="D24" s="57">
        <v>4</v>
      </c>
      <c r="E24" s="53">
        <v>90</v>
      </c>
      <c r="F24" s="57">
        <v>26</v>
      </c>
      <c r="G24" s="57">
        <v>2</v>
      </c>
      <c r="H24" s="53">
        <v>108</v>
      </c>
      <c r="I24" s="60">
        <v>53</v>
      </c>
      <c r="J24" s="66">
        <v>4</v>
      </c>
      <c r="K24" s="95">
        <v>90</v>
      </c>
      <c r="L24" s="1">
        <f t="shared" si="0"/>
        <v>10</v>
      </c>
    </row>
    <row r="25" spans="1:12" ht="15.75">
      <c r="A25" s="42" t="s">
        <v>420</v>
      </c>
      <c r="B25" s="41"/>
      <c r="C25" s="57"/>
      <c r="D25" s="57"/>
      <c r="E25" s="53"/>
      <c r="F25" s="57"/>
      <c r="G25" s="57"/>
      <c r="H25" s="53"/>
      <c r="I25" s="60"/>
      <c r="J25" s="66"/>
      <c r="K25" s="95"/>
      <c r="L25" s="1">
        <f t="shared" si="0"/>
        <v>0</v>
      </c>
    </row>
    <row r="26" spans="1:12" ht="15">
      <c r="A26" s="41" t="s">
        <v>421</v>
      </c>
      <c r="B26" s="41" t="s">
        <v>12</v>
      </c>
      <c r="C26" s="57">
        <v>43</v>
      </c>
      <c r="D26" s="57">
        <v>2</v>
      </c>
      <c r="E26" s="53">
        <v>108</v>
      </c>
      <c r="F26" s="57">
        <v>29</v>
      </c>
      <c r="G26" s="57">
        <v>3</v>
      </c>
      <c r="H26" s="53">
        <v>98</v>
      </c>
      <c r="I26" s="60">
        <v>72</v>
      </c>
      <c r="J26" s="66">
        <v>2</v>
      </c>
      <c r="K26" s="95">
        <v>108</v>
      </c>
      <c r="L26" s="1">
        <f t="shared" si="0"/>
        <v>7</v>
      </c>
    </row>
    <row r="27" spans="1:12" ht="15">
      <c r="A27" s="41" t="s">
        <v>422</v>
      </c>
      <c r="B27" s="41" t="s">
        <v>92</v>
      </c>
      <c r="C27" s="57">
        <v>27.5</v>
      </c>
      <c r="D27" s="57">
        <v>6</v>
      </c>
      <c r="E27" s="53">
        <v>82</v>
      </c>
      <c r="F27" s="57">
        <v>20</v>
      </c>
      <c r="G27" s="57">
        <v>5</v>
      </c>
      <c r="H27" s="53">
        <v>85</v>
      </c>
      <c r="I27" s="60">
        <v>47.5</v>
      </c>
      <c r="J27" s="66">
        <v>6</v>
      </c>
      <c r="K27" s="95">
        <v>82</v>
      </c>
      <c r="L27" s="1">
        <f t="shared" si="0"/>
        <v>17</v>
      </c>
    </row>
    <row r="28" spans="1:12" ht="15">
      <c r="A28" s="41" t="s">
        <v>423</v>
      </c>
      <c r="B28" s="41" t="s">
        <v>92</v>
      </c>
      <c r="C28" s="57">
        <v>34.5</v>
      </c>
      <c r="D28" s="57">
        <v>5</v>
      </c>
      <c r="E28" s="53">
        <v>85</v>
      </c>
      <c r="F28" s="57">
        <v>19</v>
      </c>
      <c r="G28" s="57">
        <v>6</v>
      </c>
      <c r="H28" s="53">
        <v>82</v>
      </c>
      <c r="I28" s="60">
        <v>53.5</v>
      </c>
      <c r="J28" s="66">
        <v>5</v>
      </c>
      <c r="K28" s="95">
        <v>85</v>
      </c>
      <c r="L28" s="1">
        <f t="shared" si="0"/>
        <v>16</v>
      </c>
    </row>
    <row r="29" spans="1:12" ht="15">
      <c r="A29" s="41" t="s">
        <v>39</v>
      </c>
      <c r="B29" s="41" t="s">
        <v>26</v>
      </c>
      <c r="C29" s="57">
        <v>80</v>
      </c>
      <c r="D29" s="57">
        <v>1</v>
      </c>
      <c r="E29" s="53">
        <v>90</v>
      </c>
      <c r="F29" s="57">
        <v>80</v>
      </c>
      <c r="G29" s="57">
        <v>1</v>
      </c>
      <c r="H29" s="53">
        <v>90</v>
      </c>
      <c r="I29" s="60">
        <v>160</v>
      </c>
      <c r="J29" s="66">
        <v>1</v>
      </c>
      <c r="K29" s="95">
        <v>120</v>
      </c>
      <c r="L29" s="1">
        <f t="shared" si="0"/>
        <v>3</v>
      </c>
    </row>
    <row r="30" spans="1:12" ht="15">
      <c r="A30" s="41" t="s">
        <v>450</v>
      </c>
      <c r="B30" s="41" t="s">
        <v>34</v>
      </c>
      <c r="C30" s="57">
        <v>35.5</v>
      </c>
      <c r="D30" s="57">
        <v>4</v>
      </c>
      <c r="E30" s="53">
        <v>90</v>
      </c>
      <c r="F30" s="57">
        <v>30</v>
      </c>
      <c r="G30" s="57">
        <v>2</v>
      </c>
      <c r="H30" s="53">
        <v>108</v>
      </c>
      <c r="I30" s="60">
        <v>65.5</v>
      </c>
      <c r="J30" s="66">
        <v>3</v>
      </c>
      <c r="K30" s="95">
        <v>98</v>
      </c>
      <c r="L30" s="1">
        <f t="shared" si="0"/>
        <v>9</v>
      </c>
    </row>
    <row r="31" spans="1:12" ht="15">
      <c r="A31" s="41" t="s">
        <v>170</v>
      </c>
      <c r="B31" s="41" t="s">
        <v>22</v>
      </c>
      <c r="C31" s="57">
        <v>20</v>
      </c>
      <c r="D31" s="57">
        <v>7</v>
      </c>
      <c r="E31" s="53">
        <v>79</v>
      </c>
      <c r="F31" s="57">
        <v>16</v>
      </c>
      <c r="G31" s="57">
        <v>7</v>
      </c>
      <c r="H31" s="53">
        <v>79</v>
      </c>
      <c r="I31" s="60">
        <v>36</v>
      </c>
      <c r="J31" s="66">
        <v>7</v>
      </c>
      <c r="K31" s="95">
        <v>79</v>
      </c>
      <c r="L31" s="1">
        <f t="shared" si="0"/>
        <v>21</v>
      </c>
    </row>
    <row r="32" spans="1:12" ht="15">
      <c r="A32" s="41" t="s">
        <v>424</v>
      </c>
      <c r="B32" s="41" t="s">
        <v>10</v>
      </c>
      <c r="C32" s="57">
        <v>35</v>
      </c>
      <c r="D32" s="57">
        <v>3</v>
      </c>
      <c r="E32" s="53">
        <v>98</v>
      </c>
      <c r="F32" s="57">
        <v>21</v>
      </c>
      <c r="G32" s="57">
        <v>4</v>
      </c>
      <c r="H32" s="53">
        <v>90</v>
      </c>
      <c r="I32" s="60">
        <v>56</v>
      </c>
      <c r="J32" s="66">
        <v>4</v>
      </c>
      <c r="K32" s="95">
        <v>90</v>
      </c>
      <c r="L32" s="1">
        <f t="shared" si="0"/>
        <v>11</v>
      </c>
    </row>
    <row r="33" spans="1:12" ht="15">
      <c r="A33" s="41"/>
      <c r="B33" s="41"/>
      <c r="C33" s="57"/>
      <c r="D33" s="57"/>
      <c r="E33" s="53"/>
      <c r="F33" s="57"/>
      <c r="G33" s="57"/>
      <c r="H33" s="53"/>
      <c r="I33" s="60"/>
      <c r="J33" s="66"/>
      <c r="K33" s="95"/>
      <c r="L33" s="1">
        <f t="shared" si="0"/>
        <v>0</v>
      </c>
    </row>
    <row r="34" spans="1:12" ht="15">
      <c r="A34" s="41"/>
      <c r="B34" s="41"/>
      <c r="C34" s="57"/>
      <c r="D34" s="57"/>
      <c r="E34" s="53"/>
      <c r="F34" s="57"/>
      <c r="G34" s="57"/>
      <c r="H34" s="53"/>
      <c r="I34" s="60"/>
      <c r="J34" s="66"/>
      <c r="K34" s="95"/>
      <c r="L34" s="1">
        <f t="shared" si="0"/>
        <v>0</v>
      </c>
    </row>
    <row r="35" spans="1:12" ht="15.75">
      <c r="A35" s="42" t="s">
        <v>425</v>
      </c>
      <c r="B35" s="41"/>
      <c r="C35" s="57"/>
      <c r="D35" s="57"/>
      <c r="E35" s="53"/>
      <c r="F35" s="57"/>
      <c r="G35" s="57"/>
      <c r="H35" s="53"/>
      <c r="I35" s="60"/>
      <c r="J35" s="66"/>
      <c r="K35" s="95"/>
      <c r="L35" s="1">
        <f t="shared" si="0"/>
        <v>0</v>
      </c>
    </row>
    <row r="36" spans="1:12" ht="15">
      <c r="A36" s="41" t="s">
        <v>426</v>
      </c>
      <c r="B36" s="41" t="s">
        <v>12</v>
      </c>
      <c r="C36" s="57">
        <v>45</v>
      </c>
      <c r="D36" s="57">
        <v>1</v>
      </c>
      <c r="E36" s="53">
        <v>120</v>
      </c>
      <c r="F36" s="57">
        <v>30</v>
      </c>
      <c r="G36" s="57">
        <v>1</v>
      </c>
      <c r="H36" s="53">
        <v>120</v>
      </c>
      <c r="I36" s="60">
        <v>75</v>
      </c>
      <c r="J36" s="66">
        <v>1</v>
      </c>
      <c r="K36" s="95">
        <v>120</v>
      </c>
      <c r="L36" s="1">
        <f t="shared" si="0"/>
        <v>3</v>
      </c>
    </row>
    <row r="37" spans="1:12" ht="15">
      <c r="A37" s="41" t="s">
        <v>427</v>
      </c>
      <c r="B37" s="41" t="s">
        <v>25</v>
      </c>
      <c r="C37" s="57">
        <v>25</v>
      </c>
      <c r="D37" s="57">
        <v>2</v>
      </c>
      <c r="E37" s="53">
        <v>108</v>
      </c>
      <c r="F37" s="57">
        <v>20</v>
      </c>
      <c r="G37" s="57">
        <v>2</v>
      </c>
      <c r="H37" s="53">
        <v>108</v>
      </c>
      <c r="I37" s="60">
        <v>45</v>
      </c>
      <c r="J37" s="66">
        <v>2</v>
      </c>
      <c r="K37" s="95">
        <v>108</v>
      </c>
      <c r="L37" s="1">
        <f t="shared" si="0"/>
        <v>6</v>
      </c>
    </row>
    <row r="38" spans="1:12" ht="15">
      <c r="A38" s="41" t="s">
        <v>428</v>
      </c>
      <c r="B38" s="41" t="s">
        <v>92</v>
      </c>
      <c r="C38" s="57"/>
      <c r="D38" s="57"/>
      <c r="E38" s="53"/>
      <c r="F38" s="57">
        <v>7</v>
      </c>
      <c r="G38" s="57">
        <v>5</v>
      </c>
      <c r="H38" s="53">
        <v>85</v>
      </c>
      <c r="I38" s="60"/>
      <c r="J38" s="66"/>
      <c r="K38" s="95"/>
      <c r="L38" s="1">
        <f t="shared" si="0"/>
        <v>5</v>
      </c>
    </row>
    <row r="39" spans="1:12" ht="15">
      <c r="A39" s="41" t="s">
        <v>429</v>
      </c>
      <c r="B39" s="41" t="s">
        <v>34</v>
      </c>
      <c r="C39" s="57">
        <v>10</v>
      </c>
      <c r="D39" s="57">
        <v>4</v>
      </c>
      <c r="E39" s="53">
        <v>90</v>
      </c>
      <c r="F39" s="57">
        <v>10</v>
      </c>
      <c r="G39" s="57">
        <v>4</v>
      </c>
      <c r="H39" s="53">
        <v>90</v>
      </c>
      <c r="I39" s="60">
        <v>20</v>
      </c>
      <c r="J39" s="66">
        <v>4</v>
      </c>
      <c r="K39" s="95">
        <v>90</v>
      </c>
      <c r="L39" s="1">
        <f t="shared" si="0"/>
        <v>12</v>
      </c>
    </row>
    <row r="40" spans="1:12" ht="15">
      <c r="A40" s="41" t="s">
        <v>430</v>
      </c>
      <c r="B40" s="41" t="s">
        <v>23</v>
      </c>
      <c r="C40" s="57">
        <v>20</v>
      </c>
      <c r="D40" s="57">
        <v>3</v>
      </c>
      <c r="E40" s="53">
        <v>98</v>
      </c>
      <c r="F40" s="57">
        <v>15</v>
      </c>
      <c r="G40" s="57">
        <v>3</v>
      </c>
      <c r="H40" s="53">
        <v>98</v>
      </c>
      <c r="I40" s="60">
        <v>35</v>
      </c>
      <c r="J40" s="66">
        <v>3</v>
      </c>
      <c r="K40" s="95">
        <v>98</v>
      </c>
      <c r="L40" s="1">
        <f t="shared" si="0"/>
        <v>9</v>
      </c>
    </row>
    <row r="41" spans="1:12" ht="15">
      <c r="A41" s="41"/>
      <c r="B41" s="41"/>
      <c r="C41" s="57"/>
      <c r="D41" s="57"/>
      <c r="E41" s="53"/>
      <c r="F41" s="57"/>
      <c r="G41" s="57"/>
      <c r="H41" s="53"/>
      <c r="I41" s="60"/>
      <c r="J41" s="66"/>
      <c r="K41" s="95"/>
      <c r="L41" s="1">
        <f t="shared" si="0"/>
        <v>0</v>
      </c>
    </row>
    <row r="42" spans="1:12" ht="15.75">
      <c r="A42" s="42" t="s">
        <v>431</v>
      </c>
      <c r="B42" s="41"/>
      <c r="C42" s="57"/>
      <c r="D42" s="57"/>
      <c r="E42" s="53"/>
      <c r="F42" s="57"/>
      <c r="G42" s="57"/>
      <c r="H42" s="53"/>
      <c r="I42" s="60"/>
      <c r="J42" s="66"/>
      <c r="K42" s="95"/>
      <c r="L42" s="1">
        <f t="shared" si="0"/>
        <v>0</v>
      </c>
    </row>
    <row r="43" spans="1:12" ht="15">
      <c r="A43" s="41" t="s">
        <v>432</v>
      </c>
      <c r="B43" s="41" t="s">
        <v>25</v>
      </c>
      <c r="C43" s="57">
        <v>65</v>
      </c>
      <c r="D43" s="57">
        <v>1</v>
      </c>
      <c r="E43" s="53">
        <v>120</v>
      </c>
      <c r="F43" s="57">
        <v>25</v>
      </c>
      <c r="G43" s="57">
        <v>4</v>
      </c>
      <c r="H43" s="53">
        <v>90</v>
      </c>
      <c r="I43" s="60">
        <v>90</v>
      </c>
      <c r="J43" s="66">
        <v>3</v>
      </c>
      <c r="K43" s="95">
        <v>98</v>
      </c>
      <c r="L43" s="1">
        <f t="shared" si="0"/>
        <v>8</v>
      </c>
    </row>
    <row r="44" spans="1:12" ht="15">
      <c r="A44" s="41" t="s">
        <v>433</v>
      </c>
      <c r="B44" s="41" t="s">
        <v>30</v>
      </c>
      <c r="C44" s="57">
        <v>50</v>
      </c>
      <c r="D44" s="57">
        <v>3</v>
      </c>
      <c r="E44" s="53">
        <v>98</v>
      </c>
      <c r="F44" s="57">
        <v>90</v>
      </c>
      <c r="G44" s="57">
        <v>1</v>
      </c>
      <c r="H44" s="53">
        <v>120</v>
      </c>
      <c r="I44" s="60">
        <v>140</v>
      </c>
      <c r="J44" s="66">
        <v>1</v>
      </c>
      <c r="K44" s="95">
        <v>120</v>
      </c>
      <c r="L44" s="1">
        <f t="shared" si="0"/>
        <v>5</v>
      </c>
    </row>
    <row r="45" spans="1:12" ht="15">
      <c r="A45" s="41" t="s">
        <v>434</v>
      </c>
      <c r="B45" s="41" t="s">
        <v>32</v>
      </c>
      <c r="C45" s="57">
        <v>28</v>
      </c>
      <c r="D45" s="57">
        <v>6</v>
      </c>
      <c r="E45" s="53">
        <v>82</v>
      </c>
      <c r="F45" s="57">
        <v>15</v>
      </c>
      <c r="G45" s="57">
        <v>6</v>
      </c>
      <c r="H45" s="53">
        <v>82</v>
      </c>
      <c r="I45" s="60">
        <v>43</v>
      </c>
      <c r="J45" s="66">
        <v>6</v>
      </c>
      <c r="K45" s="95">
        <v>82</v>
      </c>
      <c r="L45" s="1">
        <f t="shared" si="0"/>
        <v>18</v>
      </c>
    </row>
    <row r="46" spans="1:12" ht="15">
      <c r="A46" s="41" t="s">
        <v>436</v>
      </c>
      <c r="B46" s="41" t="s">
        <v>22</v>
      </c>
      <c r="C46" s="57">
        <v>52.5</v>
      </c>
      <c r="D46" s="57">
        <v>2</v>
      </c>
      <c r="E46" s="53">
        <v>108</v>
      </c>
      <c r="F46" s="57">
        <v>29</v>
      </c>
      <c r="G46" s="57">
        <v>3</v>
      </c>
      <c r="H46" s="53">
        <v>98</v>
      </c>
      <c r="I46" s="60">
        <v>81.5</v>
      </c>
      <c r="J46" s="66">
        <v>4</v>
      </c>
      <c r="K46" s="95">
        <v>90</v>
      </c>
      <c r="L46" s="1">
        <f t="shared" si="0"/>
        <v>9</v>
      </c>
    </row>
    <row r="47" spans="1:12" ht="15">
      <c r="A47" s="41" t="s">
        <v>437</v>
      </c>
      <c r="B47" s="41" t="s">
        <v>85</v>
      </c>
      <c r="C47" s="57">
        <v>41.5</v>
      </c>
      <c r="D47" s="57">
        <v>4</v>
      </c>
      <c r="E47" s="53">
        <v>90</v>
      </c>
      <c r="F47" s="57">
        <v>15</v>
      </c>
      <c r="G47" s="57">
        <v>5</v>
      </c>
      <c r="H47" s="53">
        <v>85</v>
      </c>
      <c r="I47" s="60">
        <v>56.5</v>
      </c>
      <c r="J47" s="66">
        <v>5</v>
      </c>
      <c r="K47" s="95">
        <v>85</v>
      </c>
      <c r="L47" s="1">
        <f t="shared" si="0"/>
        <v>14</v>
      </c>
    </row>
    <row r="48" spans="1:12" ht="15">
      <c r="A48" s="41" t="s">
        <v>438</v>
      </c>
      <c r="B48" s="41" t="s">
        <v>29</v>
      </c>
      <c r="C48" s="57">
        <v>30</v>
      </c>
      <c r="D48" s="57">
        <v>5</v>
      </c>
      <c r="E48" s="53">
        <v>85</v>
      </c>
      <c r="F48" s="57">
        <v>80</v>
      </c>
      <c r="G48" s="57">
        <v>2</v>
      </c>
      <c r="H48" s="53">
        <v>108</v>
      </c>
      <c r="I48" s="60">
        <v>110</v>
      </c>
      <c r="J48" s="66">
        <v>2</v>
      </c>
      <c r="K48" s="95">
        <v>108</v>
      </c>
      <c r="L48" s="1">
        <f t="shared" si="0"/>
        <v>9</v>
      </c>
    </row>
    <row r="49" spans="1:12" ht="20.25" hidden="1">
      <c r="A49" s="29"/>
      <c r="B49" s="29"/>
      <c r="C49" s="58"/>
      <c r="D49" s="58"/>
      <c r="E49" s="63"/>
      <c r="F49" s="58"/>
      <c r="G49" s="58"/>
      <c r="H49" s="63"/>
      <c r="I49" s="61"/>
      <c r="J49" s="66"/>
      <c r="K49" s="95"/>
      <c r="L49" s="1">
        <f t="shared" si="0"/>
        <v>0</v>
      </c>
    </row>
    <row r="50" spans="1:12" ht="20.25" hidden="1">
      <c r="A50" s="29"/>
      <c r="B50" s="29"/>
      <c r="C50" s="58"/>
      <c r="D50" s="58"/>
      <c r="E50" s="63"/>
      <c r="F50" s="58"/>
      <c r="G50" s="58"/>
      <c r="H50" s="63"/>
      <c r="I50" s="61"/>
      <c r="J50" s="66"/>
      <c r="K50" s="95"/>
      <c r="L50" s="1">
        <f t="shared" si="0"/>
        <v>0</v>
      </c>
    </row>
    <row r="51" spans="1:12" ht="20.25" hidden="1">
      <c r="A51" s="29"/>
      <c r="B51" s="29"/>
      <c r="C51" s="58"/>
      <c r="D51" s="58"/>
      <c r="E51" s="63"/>
      <c r="F51" s="58"/>
      <c r="G51" s="58"/>
      <c r="H51" s="63"/>
      <c r="I51" s="61"/>
      <c r="J51" s="66"/>
      <c r="K51" s="95"/>
      <c r="L51" s="1">
        <f t="shared" si="0"/>
        <v>0</v>
      </c>
    </row>
    <row r="52" spans="1:12" ht="20.25" hidden="1">
      <c r="A52" s="29"/>
      <c r="B52" s="29"/>
      <c r="C52" s="58"/>
      <c r="D52" s="58"/>
      <c r="E52" s="63"/>
      <c r="F52" s="58"/>
      <c r="G52" s="58"/>
      <c r="H52" s="63"/>
      <c r="I52" s="61"/>
      <c r="J52" s="66"/>
      <c r="K52" s="95"/>
      <c r="L52" s="1">
        <f t="shared" si="0"/>
        <v>0</v>
      </c>
    </row>
    <row r="53" spans="3:12" ht="12.75" hidden="1">
      <c r="C53" s="25"/>
      <c r="D53" s="25"/>
      <c r="E53" s="64"/>
      <c r="F53" s="25"/>
      <c r="G53" s="25"/>
      <c r="H53" s="64"/>
      <c r="I53" s="25"/>
      <c r="J53" s="66"/>
      <c r="K53" s="95"/>
      <c r="L53" s="1">
        <f t="shared" si="0"/>
        <v>0</v>
      </c>
    </row>
    <row r="54" spans="1:12" ht="15.75">
      <c r="A54" s="42" t="s">
        <v>443</v>
      </c>
      <c r="B54" s="41"/>
      <c r="C54" s="57"/>
      <c r="D54" s="57"/>
      <c r="E54" s="53"/>
      <c r="F54" s="57"/>
      <c r="G54" s="57"/>
      <c r="H54" s="53"/>
      <c r="I54" s="60"/>
      <c r="J54" s="66"/>
      <c r="K54" s="95"/>
      <c r="L54" s="1">
        <f t="shared" si="0"/>
        <v>0</v>
      </c>
    </row>
    <row r="55" spans="1:12" ht="15">
      <c r="A55" s="41" t="s">
        <v>41</v>
      </c>
      <c r="B55" s="41" t="s">
        <v>12</v>
      </c>
      <c r="C55" s="57">
        <v>46.5</v>
      </c>
      <c r="D55" s="57">
        <v>4</v>
      </c>
      <c r="E55" s="53">
        <v>90</v>
      </c>
      <c r="F55" s="57">
        <v>35</v>
      </c>
      <c r="G55" s="57">
        <v>3</v>
      </c>
      <c r="H55" s="53">
        <v>98</v>
      </c>
      <c r="I55" s="60">
        <v>81.5</v>
      </c>
      <c r="J55" s="66">
        <v>3</v>
      </c>
      <c r="K55" s="95">
        <v>98</v>
      </c>
      <c r="L55" s="1">
        <f t="shared" si="0"/>
        <v>10</v>
      </c>
    </row>
    <row r="56" spans="1:12" ht="15">
      <c r="A56" s="41" t="s">
        <v>161</v>
      </c>
      <c r="B56" s="41" t="s">
        <v>25</v>
      </c>
      <c r="C56" s="57">
        <v>27.5</v>
      </c>
      <c r="D56" s="57">
        <v>5</v>
      </c>
      <c r="E56" s="53">
        <v>85</v>
      </c>
      <c r="F56" s="57">
        <v>20</v>
      </c>
      <c r="G56" s="57">
        <v>5</v>
      </c>
      <c r="H56" s="53">
        <v>85</v>
      </c>
      <c r="I56" s="60">
        <v>47.5</v>
      </c>
      <c r="J56" s="66">
        <v>5</v>
      </c>
      <c r="K56" s="95">
        <v>85</v>
      </c>
      <c r="L56" s="1">
        <f t="shared" si="0"/>
        <v>15</v>
      </c>
    </row>
    <row r="57" spans="1:12" ht="15">
      <c r="A57" s="41" t="s">
        <v>439</v>
      </c>
      <c r="B57" s="41" t="s">
        <v>22</v>
      </c>
      <c r="C57" s="57">
        <v>102.5</v>
      </c>
      <c r="D57" s="57">
        <v>1</v>
      </c>
      <c r="E57" s="53">
        <v>120</v>
      </c>
      <c r="F57" s="57">
        <v>78</v>
      </c>
      <c r="G57" s="57">
        <v>1</v>
      </c>
      <c r="H57" s="53">
        <v>120</v>
      </c>
      <c r="I57" s="60">
        <v>180.5</v>
      </c>
      <c r="J57" s="66">
        <v>1</v>
      </c>
      <c r="K57" s="95">
        <v>120</v>
      </c>
      <c r="L57" s="1">
        <f t="shared" si="0"/>
        <v>3</v>
      </c>
    </row>
    <row r="58" spans="1:12" ht="15">
      <c r="A58" s="41" t="s">
        <v>440</v>
      </c>
      <c r="B58" s="41" t="s">
        <v>10</v>
      </c>
      <c r="C58" s="57">
        <v>55</v>
      </c>
      <c r="D58" s="57">
        <v>2</v>
      </c>
      <c r="E58" s="53">
        <v>108</v>
      </c>
      <c r="F58" s="57">
        <v>62</v>
      </c>
      <c r="G58" s="57">
        <v>2</v>
      </c>
      <c r="H58" s="53">
        <v>108</v>
      </c>
      <c r="I58" s="60">
        <v>117</v>
      </c>
      <c r="J58" s="66">
        <v>2</v>
      </c>
      <c r="K58" s="95">
        <v>108</v>
      </c>
      <c r="L58" s="1">
        <f t="shared" si="0"/>
        <v>6</v>
      </c>
    </row>
    <row r="59" spans="1:12" ht="15">
      <c r="A59" s="41" t="s">
        <v>441</v>
      </c>
      <c r="B59" s="41" t="s">
        <v>85</v>
      </c>
      <c r="C59" s="57">
        <v>15</v>
      </c>
      <c r="D59" s="57">
        <v>6</v>
      </c>
      <c r="E59" s="53">
        <v>82</v>
      </c>
      <c r="F59" s="57">
        <v>7</v>
      </c>
      <c r="G59" s="57">
        <v>6</v>
      </c>
      <c r="H59" s="53">
        <v>82</v>
      </c>
      <c r="I59" s="60">
        <v>22</v>
      </c>
      <c r="J59" s="66">
        <v>6</v>
      </c>
      <c r="K59" s="95">
        <v>82</v>
      </c>
      <c r="L59" s="1">
        <f t="shared" si="0"/>
        <v>18</v>
      </c>
    </row>
    <row r="60" spans="1:12" ht="15">
      <c r="A60" s="41" t="s">
        <v>329</v>
      </c>
      <c r="B60" s="41" t="s">
        <v>5</v>
      </c>
      <c r="C60" s="57">
        <v>1</v>
      </c>
      <c r="D60" s="57">
        <v>7</v>
      </c>
      <c r="E60" s="53">
        <v>79</v>
      </c>
      <c r="F60" s="57">
        <v>20</v>
      </c>
      <c r="G60" s="57">
        <v>7</v>
      </c>
      <c r="H60" s="53">
        <v>79</v>
      </c>
      <c r="I60" s="60">
        <v>21</v>
      </c>
      <c r="J60" s="66">
        <v>7</v>
      </c>
      <c r="K60" s="95">
        <v>79</v>
      </c>
      <c r="L60" s="1">
        <f t="shared" si="0"/>
        <v>21</v>
      </c>
    </row>
    <row r="61" spans="1:12" ht="15">
      <c r="A61" s="41" t="s">
        <v>442</v>
      </c>
      <c r="B61" s="41" t="s">
        <v>153</v>
      </c>
      <c r="C61" s="57">
        <v>50.5</v>
      </c>
      <c r="D61" s="57">
        <v>3</v>
      </c>
      <c r="E61" s="53">
        <v>98</v>
      </c>
      <c r="F61" s="57">
        <v>30</v>
      </c>
      <c r="G61" s="57">
        <v>4</v>
      </c>
      <c r="H61" s="53">
        <v>90</v>
      </c>
      <c r="I61" s="60">
        <v>80.5</v>
      </c>
      <c r="J61" s="66">
        <v>4</v>
      </c>
      <c r="K61" s="95">
        <v>90</v>
      </c>
      <c r="L61" s="1">
        <f t="shared" si="0"/>
        <v>11</v>
      </c>
    </row>
    <row r="62" spans="1:12" ht="15.75">
      <c r="A62" s="42" t="s">
        <v>444</v>
      </c>
      <c r="B62" s="41"/>
      <c r="C62" s="57"/>
      <c r="D62" s="57"/>
      <c r="E62" s="53"/>
      <c r="F62" s="57"/>
      <c r="G62" s="57"/>
      <c r="H62" s="53"/>
      <c r="I62" s="60"/>
      <c r="J62" s="66"/>
      <c r="K62" s="95"/>
      <c r="L62" s="1">
        <f t="shared" si="0"/>
        <v>0</v>
      </c>
    </row>
    <row r="63" spans="1:12" ht="15">
      <c r="A63" s="41" t="s">
        <v>202</v>
      </c>
      <c r="B63" s="41" t="s">
        <v>5</v>
      </c>
      <c r="C63" s="57">
        <v>5</v>
      </c>
      <c r="D63" s="57">
        <v>4</v>
      </c>
      <c r="E63" s="53">
        <v>90</v>
      </c>
      <c r="F63" s="57">
        <v>20</v>
      </c>
      <c r="G63" s="57">
        <v>4</v>
      </c>
      <c r="H63" s="53">
        <v>90</v>
      </c>
      <c r="I63" s="60">
        <v>25</v>
      </c>
      <c r="J63" s="66">
        <v>4</v>
      </c>
      <c r="K63" s="95">
        <v>90</v>
      </c>
      <c r="L63" s="1">
        <f t="shared" si="0"/>
        <v>12</v>
      </c>
    </row>
    <row r="64" spans="1:12" ht="15">
      <c r="A64" s="41" t="s">
        <v>445</v>
      </c>
      <c r="B64" s="41" t="s">
        <v>150</v>
      </c>
      <c r="C64" s="57">
        <v>29</v>
      </c>
      <c r="D64" s="57">
        <v>2</v>
      </c>
      <c r="E64" s="53">
        <v>108</v>
      </c>
      <c r="F64" s="57">
        <v>35</v>
      </c>
      <c r="G64" s="57">
        <v>2</v>
      </c>
      <c r="H64" s="53">
        <v>108</v>
      </c>
      <c r="I64" s="60">
        <v>64</v>
      </c>
      <c r="J64" s="66">
        <v>2</v>
      </c>
      <c r="K64" s="95">
        <v>108</v>
      </c>
      <c r="L64" s="1">
        <f t="shared" si="0"/>
        <v>6</v>
      </c>
    </row>
    <row r="65" spans="1:12" ht="15">
      <c r="A65" s="41" t="s">
        <v>446</v>
      </c>
      <c r="B65" s="41" t="s">
        <v>148</v>
      </c>
      <c r="C65" s="57">
        <v>28</v>
      </c>
      <c r="D65" s="57">
        <v>3</v>
      </c>
      <c r="E65" s="53">
        <v>98</v>
      </c>
      <c r="F65" s="57">
        <v>25</v>
      </c>
      <c r="G65" s="57">
        <v>3</v>
      </c>
      <c r="H65" s="53">
        <v>98</v>
      </c>
      <c r="I65" s="60">
        <v>53</v>
      </c>
      <c r="J65" s="66">
        <v>3</v>
      </c>
      <c r="K65" s="95">
        <v>98</v>
      </c>
      <c r="L65" s="1">
        <f t="shared" si="0"/>
        <v>9</v>
      </c>
    </row>
    <row r="66" spans="1:12" ht="15">
      <c r="A66" s="41" t="s">
        <v>447</v>
      </c>
      <c r="B66" s="41" t="s">
        <v>126</v>
      </c>
      <c r="C66" s="57">
        <v>38.5</v>
      </c>
      <c r="D66" s="57">
        <v>1</v>
      </c>
      <c r="E66" s="53">
        <v>120</v>
      </c>
      <c r="F66" s="57">
        <v>40</v>
      </c>
      <c r="G66" s="57">
        <v>1</v>
      </c>
      <c r="H66" s="53">
        <v>120</v>
      </c>
      <c r="I66" s="60">
        <v>78</v>
      </c>
      <c r="J66" s="66">
        <v>1</v>
      </c>
      <c r="K66" s="95">
        <v>120</v>
      </c>
      <c r="L66" s="1">
        <f t="shared" si="0"/>
        <v>3</v>
      </c>
    </row>
    <row r="67" spans="1:12" ht="15">
      <c r="A67" s="41" t="s">
        <v>448</v>
      </c>
      <c r="B67" s="41" t="s">
        <v>32</v>
      </c>
      <c r="C67" s="57">
        <v>1</v>
      </c>
      <c r="D67" s="57">
        <v>5</v>
      </c>
      <c r="E67" s="53">
        <v>85</v>
      </c>
      <c r="F67" s="57">
        <v>1</v>
      </c>
      <c r="G67" s="57">
        <v>5</v>
      </c>
      <c r="H67" s="53">
        <v>85</v>
      </c>
      <c r="I67" s="60">
        <v>2</v>
      </c>
      <c r="J67" s="66">
        <v>5</v>
      </c>
      <c r="K67" s="95">
        <v>85</v>
      </c>
      <c r="L67" s="1">
        <f t="shared" si="0"/>
        <v>15</v>
      </c>
    </row>
    <row r="68" spans="3:12" ht="12.75">
      <c r="C68" s="25"/>
      <c r="D68" s="25"/>
      <c r="E68" s="64"/>
      <c r="F68" s="25"/>
      <c r="G68" s="25"/>
      <c r="H68" s="64"/>
      <c r="I68" s="25"/>
      <c r="J68" s="66"/>
      <c r="K68" s="95"/>
      <c r="L68" s="1"/>
    </row>
    <row r="69" spans="3:12" ht="12.75">
      <c r="C69" s="25"/>
      <c r="D69" s="25"/>
      <c r="E69" s="64"/>
      <c r="F69" s="25"/>
      <c r="G69" s="25"/>
      <c r="H69" s="64"/>
      <c r="I69" s="25"/>
      <c r="J69" s="66"/>
      <c r="K69" s="66"/>
      <c r="L69" s="1">
        <f t="shared" si="0"/>
        <v>0</v>
      </c>
    </row>
    <row r="70" spans="2:12" ht="20.25">
      <c r="B70" s="54" t="s">
        <v>21</v>
      </c>
      <c r="C70" s="206" t="s">
        <v>17</v>
      </c>
      <c r="D70" s="207"/>
      <c r="E70" s="64"/>
      <c r="F70" s="25"/>
      <c r="G70" s="25"/>
      <c r="H70" s="64"/>
      <c r="I70" s="25"/>
      <c r="J70" s="66"/>
      <c r="K70" s="66"/>
      <c r="L70" s="1">
        <f>J70+G70+D70</f>
        <v>0</v>
      </c>
    </row>
    <row r="71" spans="1:12" ht="15.75">
      <c r="A71" s="42" t="s">
        <v>392</v>
      </c>
      <c r="B71" s="41"/>
      <c r="C71" s="26" t="s">
        <v>14</v>
      </c>
      <c r="D71" s="26" t="s">
        <v>16</v>
      </c>
      <c r="E71" s="53" t="s">
        <v>1</v>
      </c>
      <c r="F71" s="57"/>
      <c r="G71" s="57"/>
      <c r="H71" s="57"/>
      <c r="I71" s="60"/>
      <c r="J71" s="66"/>
      <c r="K71" s="66"/>
      <c r="L71" s="12"/>
    </row>
    <row r="72" spans="1:12" ht="15">
      <c r="A72" s="41" t="s">
        <v>394</v>
      </c>
      <c r="B72" s="41" t="s">
        <v>30</v>
      </c>
      <c r="C72" s="57">
        <v>55</v>
      </c>
      <c r="D72" s="57">
        <v>1</v>
      </c>
      <c r="E72" s="53">
        <v>120</v>
      </c>
      <c r="F72" s="57"/>
      <c r="G72" s="57"/>
      <c r="H72" s="57"/>
      <c r="I72" s="60"/>
      <c r="J72" s="66"/>
      <c r="K72" s="66"/>
      <c r="L72" s="12"/>
    </row>
    <row r="73" spans="1:12" ht="15">
      <c r="A73" s="41" t="s">
        <v>393</v>
      </c>
      <c r="B73" s="41" t="s">
        <v>34</v>
      </c>
      <c r="C73" s="57">
        <v>36</v>
      </c>
      <c r="D73" s="57">
        <v>2</v>
      </c>
      <c r="E73" s="53">
        <v>108</v>
      </c>
      <c r="F73" s="57"/>
      <c r="G73" s="57"/>
      <c r="H73" s="57"/>
      <c r="I73" s="60"/>
      <c r="J73" s="66"/>
      <c r="K73" s="66"/>
      <c r="L73" s="12"/>
    </row>
    <row r="74" spans="1:12" ht="15.75">
      <c r="A74" s="42" t="s">
        <v>395</v>
      </c>
      <c r="B74" s="41"/>
      <c r="C74" s="57"/>
      <c r="D74" s="57"/>
      <c r="E74" s="53"/>
      <c r="F74" s="57"/>
      <c r="G74" s="57"/>
      <c r="H74" s="57"/>
      <c r="I74" s="60"/>
      <c r="J74" s="66"/>
      <c r="K74" s="66"/>
      <c r="L74" s="12"/>
    </row>
    <row r="75" spans="1:12" ht="15">
      <c r="A75" s="41" t="s">
        <v>397</v>
      </c>
      <c r="B75" s="41" t="s">
        <v>36</v>
      </c>
      <c r="C75" s="57">
        <v>45</v>
      </c>
      <c r="D75" s="57">
        <v>1</v>
      </c>
      <c r="E75" s="53">
        <v>120</v>
      </c>
      <c r="F75" s="57"/>
      <c r="G75" s="57"/>
      <c r="H75" s="57"/>
      <c r="I75" s="60"/>
      <c r="J75" s="66"/>
      <c r="K75" s="66"/>
      <c r="L75" s="12"/>
    </row>
    <row r="76" spans="1:12" ht="15">
      <c r="A76" s="41" t="s">
        <v>398</v>
      </c>
      <c r="B76" s="41" t="s">
        <v>399</v>
      </c>
      <c r="C76" s="57">
        <v>40</v>
      </c>
      <c r="D76" s="57">
        <v>2</v>
      </c>
      <c r="E76" s="53">
        <v>108</v>
      </c>
      <c r="F76" s="57"/>
      <c r="G76" s="57"/>
      <c r="H76" s="57"/>
      <c r="I76" s="60"/>
      <c r="J76" s="66"/>
      <c r="K76" s="66"/>
      <c r="L76" s="12"/>
    </row>
    <row r="77" spans="1:12" ht="15">
      <c r="A77" s="41" t="s">
        <v>396</v>
      </c>
      <c r="B77" s="41" t="s">
        <v>26</v>
      </c>
      <c r="C77" s="57">
        <v>39</v>
      </c>
      <c r="D77" s="57">
        <v>3</v>
      </c>
      <c r="E77" s="53">
        <v>98</v>
      </c>
      <c r="F77" s="57"/>
      <c r="G77" s="57"/>
      <c r="H77" s="57"/>
      <c r="I77" s="60"/>
      <c r="J77" s="66"/>
      <c r="K77" s="66"/>
      <c r="L77" s="12"/>
    </row>
    <row r="78" spans="1:12" ht="15">
      <c r="A78" s="41" t="s">
        <v>134</v>
      </c>
      <c r="B78" s="41" t="s">
        <v>28</v>
      </c>
      <c r="C78" s="57">
        <v>30</v>
      </c>
      <c r="D78" s="57">
        <v>4</v>
      </c>
      <c r="E78" s="53">
        <v>90</v>
      </c>
      <c r="F78" s="57"/>
      <c r="G78" s="57"/>
      <c r="H78" s="57"/>
      <c r="I78" s="60"/>
      <c r="J78" s="66"/>
      <c r="K78" s="66"/>
      <c r="L78" s="12"/>
    </row>
    <row r="79" spans="1:12" ht="15.75">
      <c r="A79" s="42" t="s">
        <v>400</v>
      </c>
      <c r="B79" s="41"/>
      <c r="C79" s="57"/>
      <c r="D79" s="57"/>
      <c r="E79" s="53"/>
      <c r="F79" s="57"/>
      <c r="G79" s="57"/>
      <c r="H79" s="57"/>
      <c r="I79" s="60"/>
      <c r="J79" s="66"/>
      <c r="K79" s="66"/>
      <c r="L79" s="12"/>
    </row>
    <row r="80" spans="1:12" ht="15">
      <c r="A80" s="41" t="s">
        <v>193</v>
      </c>
      <c r="B80" s="41" t="s">
        <v>12</v>
      </c>
      <c r="C80" s="57">
        <v>110</v>
      </c>
      <c r="D80" s="57">
        <v>1</v>
      </c>
      <c r="E80" s="53">
        <v>120</v>
      </c>
      <c r="F80" s="57"/>
      <c r="G80" s="57"/>
      <c r="H80" s="57"/>
      <c r="I80" s="60"/>
      <c r="J80" s="66"/>
      <c r="K80" s="66"/>
      <c r="L80" s="12"/>
    </row>
    <row r="81" spans="1:12" ht="15">
      <c r="A81" s="41" t="s">
        <v>401</v>
      </c>
      <c r="B81" s="41" t="s">
        <v>33</v>
      </c>
      <c r="C81" s="57">
        <v>60</v>
      </c>
      <c r="D81" s="57">
        <v>2</v>
      </c>
      <c r="E81" s="53">
        <v>108</v>
      </c>
      <c r="F81" s="57"/>
      <c r="G81" s="57"/>
      <c r="H81" s="57"/>
      <c r="I81" s="60"/>
      <c r="J81" s="66"/>
      <c r="K81" s="66"/>
      <c r="L81" s="12"/>
    </row>
    <row r="82" spans="1:12" ht="15">
      <c r="A82" s="41" t="s">
        <v>165</v>
      </c>
      <c r="B82" s="41" t="s">
        <v>11</v>
      </c>
      <c r="C82" s="57">
        <v>45</v>
      </c>
      <c r="D82" s="57">
        <v>3</v>
      </c>
      <c r="E82" s="53">
        <v>98</v>
      </c>
      <c r="F82" s="57"/>
      <c r="G82" s="57"/>
      <c r="H82" s="57"/>
      <c r="I82" s="60"/>
      <c r="J82" s="66"/>
      <c r="K82" s="66"/>
      <c r="L82" s="12"/>
    </row>
    <row r="83" spans="1:12" ht="15.75">
      <c r="A83" s="42" t="s">
        <v>402</v>
      </c>
      <c r="B83" s="41"/>
      <c r="C83" s="57"/>
      <c r="D83" s="57"/>
      <c r="E83" s="53"/>
      <c r="F83" s="57"/>
      <c r="G83" s="57"/>
      <c r="H83" s="57"/>
      <c r="I83" s="60"/>
      <c r="J83" s="66"/>
      <c r="K83" s="66"/>
      <c r="L83" s="12"/>
    </row>
    <row r="84" spans="1:12" ht="15">
      <c r="A84" s="41" t="s">
        <v>403</v>
      </c>
      <c r="B84" s="41" t="s">
        <v>153</v>
      </c>
      <c r="C84" s="57">
        <v>87</v>
      </c>
      <c r="D84" s="57">
        <v>1</v>
      </c>
      <c r="E84" s="53">
        <v>120</v>
      </c>
      <c r="F84" s="57"/>
      <c r="G84" s="57"/>
      <c r="H84" s="57"/>
      <c r="I84" s="60"/>
      <c r="J84" s="66"/>
      <c r="K84" s="66"/>
      <c r="L84" s="12"/>
    </row>
    <row r="85" spans="1:12" ht="15">
      <c r="A85" s="41" t="s">
        <v>408</v>
      </c>
      <c r="B85" s="41" t="s">
        <v>36</v>
      </c>
      <c r="C85" s="57">
        <v>84</v>
      </c>
      <c r="D85" s="57">
        <v>2</v>
      </c>
      <c r="E85" s="53"/>
      <c r="F85" s="57"/>
      <c r="G85" s="57"/>
      <c r="H85" s="57"/>
      <c r="I85" s="60"/>
      <c r="J85" s="66"/>
      <c r="K85" s="66"/>
      <c r="L85" s="12"/>
    </row>
    <row r="86" spans="1:12" ht="15">
      <c r="A86" s="41" t="s">
        <v>192</v>
      </c>
      <c r="B86" s="41" t="s">
        <v>25</v>
      </c>
      <c r="C86" s="57">
        <v>68</v>
      </c>
      <c r="D86" s="57">
        <v>3</v>
      </c>
      <c r="E86" s="53">
        <v>108</v>
      </c>
      <c r="F86" s="57"/>
      <c r="G86" s="57"/>
      <c r="H86" s="57"/>
      <c r="I86" s="60"/>
      <c r="J86" s="66"/>
      <c r="K86" s="66"/>
      <c r="L86" s="12"/>
    </row>
    <row r="87" spans="1:12" ht="15">
      <c r="A87" s="41" t="s">
        <v>404</v>
      </c>
      <c r="B87" s="41" t="s">
        <v>11</v>
      </c>
      <c r="C87" s="57">
        <v>64</v>
      </c>
      <c r="D87" s="57">
        <v>4</v>
      </c>
      <c r="E87" s="53"/>
      <c r="F87" s="57"/>
      <c r="G87" s="57"/>
      <c r="H87" s="57"/>
      <c r="I87" s="60"/>
      <c r="J87" s="66"/>
      <c r="K87" s="66"/>
      <c r="L87" s="12"/>
    </row>
    <row r="88" spans="1:12" ht="15">
      <c r="A88" s="41" t="s">
        <v>405</v>
      </c>
      <c r="B88" s="41" t="s">
        <v>92</v>
      </c>
      <c r="C88" s="57">
        <v>60</v>
      </c>
      <c r="D88" s="57">
        <v>5</v>
      </c>
      <c r="E88" s="53">
        <v>98</v>
      </c>
      <c r="F88" s="57"/>
      <c r="G88" s="57"/>
      <c r="H88" s="57"/>
      <c r="I88" s="60"/>
      <c r="J88" s="66"/>
      <c r="K88" s="66"/>
      <c r="L88" s="12"/>
    </row>
    <row r="89" spans="1:12" ht="15">
      <c r="A89" s="41" t="s">
        <v>407</v>
      </c>
      <c r="B89" s="41" t="s">
        <v>10</v>
      </c>
      <c r="C89" s="57">
        <v>20</v>
      </c>
      <c r="D89" s="57">
        <v>6</v>
      </c>
      <c r="E89" s="53">
        <v>90</v>
      </c>
      <c r="F89" s="57"/>
      <c r="G89" s="57"/>
      <c r="H89" s="57"/>
      <c r="I89" s="60"/>
      <c r="J89" s="66"/>
      <c r="K89" s="66"/>
      <c r="L89" s="12"/>
    </row>
    <row r="90" spans="1:12" ht="15">
      <c r="A90" s="41" t="s">
        <v>190</v>
      </c>
      <c r="B90" s="41" t="s">
        <v>29</v>
      </c>
      <c r="C90" s="57">
        <v>9</v>
      </c>
      <c r="D90" s="57">
        <v>7</v>
      </c>
      <c r="E90" s="53">
        <v>85</v>
      </c>
      <c r="F90" s="57"/>
      <c r="G90" s="57"/>
      <c r="H90" s="57"/>
      <c r="I90" s="60"/>
      <c r="J90" s="66"/>
      <c r="K90" s="66"/>
      <c r="L90" s="12"/>
    </row>
    <row r="91" spans="1:12" ht="15">
      <c r="A91" s="41" t="s">
        <v>173</v>
      </c>
      <c r="B91" s="41" t="s">
        <v>22</v>
      </c>
      <c r="C91" s="57">
        <v>6</v>
      </c>
      <c r="D91" s="57">
        <v>8</v>
      </c>
      <c r="E91" s="53">
        <v>82</v>
      </c>
      <c r="F91" s="57"/>
      <c r="G91" s="57"/>
      <c r="H91" s="57"/>
      <c r="I91" s="60"/>
      <c r="J91" s="66"/>
      <c r="K91" s="66"/>
      <c r="L91" s="12"/>
    </row>
    <row r="92" spans="1:12" ht="15">
      <c r="A92" s="41" t="s">
        <v>406</v>
      </c>
      <c r="B92" s="41" t="s">
        <v>32</v>
      </c>
      <c r="C92" s="57">
        <v>2</v>
      </c>
      <c r="D92" s="57">
        <v>9</v>
      </c>
      <c r="E92" s="53">
        <v>79</v>
      </c>
      <c r="F92" s="57"/>
      <c r="G92" s="57"/>
      <c r="H92" s="57"/>
      <c r="I92" s="60"/>
      <c r="J92" s="66"/>
      <c r="K92" s="66"/>
      <c r="L92" s="12"/>
    </row>
    <row r="93" spans="1:12" ht="15">
      <c r="A93" s="41"/>
      <c r="B93" s="41"/>
      <c r="C93" s="57"/>
      <c r="D93" s="57"/>
      <c r="E93" s="53"/>
      <c r="F93" s="57"/>
      <c r="G93" s="57"/>
      <c r="H93" s="57"/>
      <c r="I93" s="60"/>
      <c r="J93" s="66"/>
      <c r="K93" s="66"/>
      <c r="L93" s="12"/>
    </row>
    <row r="94" spans="1:12" ht="15">
      <c r="A94" s="41"/>
      <c r="B94" s="41"/>
      <c r="C94" s="57"/>
      <c r="D94" s="57"/>
      <c r="E94" s="53"/>
      <c r="F94" s="57"/>
      <c r="G94" s="57"/>
      <c r="H94" s="57"/>
      <c r="I94" s="60"/>
      <c r="J94" s="66"/>
      <c r="K94" s="66"/>
      <c r="L94" s="12"/>
    </row>
    <row r="95" spans="5:12" ht="12.75">
      <c r="E95" s="64"/>
      <c r="J95" s="28"/>
      <c r="K95" s="28"/>
      <c r="L95" s="1"/>
    </row>
  </sheetData>
  <sheetProtection/>
  <mergeCells count="5">
    <mergeCell ref="L2:L3"/>
    <mergeCell ref="C70:D70"/>
    <mergeCell ref="C2:E2"/>
    <mergeCell ref="F2:H2"/>
    <mergeCell ref="I2:K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9" r:id="rId1"/>
  <rowBreaks count="1" manualBreakCount="1">
    <brk id="67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261"/>
  <sheetViews>
    <sheetView view="pageBreakPreview" zoomScaleSheetLayoutView="100" zoomScalePageLayoutView="0" workbookViewId="0" topLeftCell="A13">
      <selection activeCell="F19" sqref="F19:F20"/>
    </sheetView>
  </sheetViews>
  <sheetFormatPr defaultColWidth="9.140625" defaultRowHeight="12.75"/>
  <cols>
    <col min="1" max="1" width="21.140625" style="0" customWidth="1"/>
    <col min="2" max="2" width="12.00390625" style="0" customWidth="1"/>
    <col min="3" max="3" width="10.7109375" style="0" bestFit="1" customWidth="1"/>
    <col min="4" max="4" width="9.140625" style="25" customWidth="1"/>
    <col min="6" max="6" width="16.140625" style="0" customWidth="1"/>
    <col min="7" max="7" width="13.8515625" style="0" customWidth="1"/>
  </cols>
  <sheetData>
    <row r="1" spans="1:2" ht="12.75">
      <c r="A1" s="27" t="s">
        <v>43</v>
      </c>
      <c r="B1" s="27"/>
    </row>
    <row r="3" spans="1:3" ht="12.75">
      <c r="A3" s="3" t="s">
        <v>2</v>
      </c>
      <c r="B3" s="3"/>
      <c r="C3" s="3" t="s">
        <v>20</v>
      </c>
    </row>
    <row r="4" spans="1:3" ht="12.75">
      <c r="A4" s="24" t="s">
        <v>438</v>
      </c>
      <c r="B4" s="24" t="s">
        <v>17</v>
      </c>
      <c r="C4" s="70">
        <f>VLOOKUP(A4,'гири лич'!$A$5:$H$69,5,FALSE)</f>
        <v>85</v>
      </c>
    </row>
    <row r="5" spans="1:3" ht="12.75">
      <c r="A5" s="24"/>
      <c r="B5" s="24" t="s">
        <v>18</v>
      </c>
      <c r="C5" s="70">
        <v>108</v>
      </c>
    </row>
    <row r="6" spans="1:3" ht="12.75">
      <c r="A6" s="24"/>
      <c r="B6" s="24" t="s">
        <v>19</v>
      </c>
      <c r="C6" s="70">
        <v>108</v>
      </c>
    </row>
    <row r="7" spans="1:3" ht="12.75">
      <c r="A7" s="24"/>
      <c r="B7" s="24" t="s">
        <v>17</v>
      </c>
      <c r="C7" s="70"/>
    </row>
    <row r="8" spans="1:3" ht="12.75">
      <c r="A8" s="24"/>
      <c r="B8" s="24" t="s">
        <v>18</v>
      </c>
      <c r="C8" s="70"/>
    </row>
    <row r="9" spans="1:3" ht="12.75">
      <c r="A9" s="24"/>
      <c r="B9" s="24" t="s">
        <v>19</v>
      </c>
      <c r="C9" s="70"/>
    </row>
    <row r="10" spans="1:3" ht="12.75">
      <c r="A10" s="24"/>
      <c r="B10" s="24" t="s">
        <v>17</v>
      </c>
      <c r="C10" s="70">
        <v>0</v>
      </c>
    </row>
    <row r="11" spans="1:3" ht="12.75">
      <c r="A11" s="24"/>
      <c r="B11" s="24" t="s">
        <v>18</v>
      </c>
      <c r="C11" s="70">
        <v>0</v>
      </c>
    </row>
    <row r="12" spans="1:3" ht="12.75">
      <c r="A12" s="67"/>
      <c r="B12" s="24" t="s">
        <v>19</v>
      </c>
      <c r="C12" s="71">
        <v>0</v>
      </c>
    </row>
    <row r="13" spans="1:3" ht="13.5" thickBot="1">
      <c r="A13" s="150" t="s">
        <v>490</v>
      </c>
      <c r="B13" s="68" t="s">
        <v>17</v>
      </c>
      <c r="C13" s="72">
        <v>85</v>
      </c>
    </row>
    <row r="14" spans="1:3" ht="16.5" thickBot="1">
      <c r="A14" s="55" t="s">
        <v>29</v>
      </c>
      <c r="B14" s="55"/>
      <c r="C14" s="69">
        <f>SUM(C4:C13)</f>
        <v>386</v>
      </c>
    </row>
    <row r="16" spans="1:3" ht="12.75">
      <c r="A16" s="3" t="s">
        <v>2</v>
      </c>
      <c r="B16" s="3"/>
      <c r="C16" s="3" t="s">
        <v>20</v>
      </c>
    </row>
    <row r="17" spans="1:3" ht="12.75">
      <c r="A17" s="24" t="s">
        <v>491</v>
      </c>
      <c r="B17" s="24" t="s">
        <v>17</v>
      </c>
      <c r="C17" s="70">
        <v>98</v>
      </c>
    </row>
    <row r="18" spans="1:3" ht="12.75">
      <c r="A18" s="24"/>
      <c r="B18" s="24" t="s">
        <v>18</v>
      </c>
      <c r="C18" s="70">
        <v>90</v>
      </c>
    </row>
    <row r="19" spans="1:3" ht="12.75">
      <c r="A19" s="24"/>
      <c r="B19" s="24" t="s">
        <v>19</v>
      </c>
      <c r="C19" s="70">
        <v>90</v>
      </c>
    </row>
    <row r="20" spans="1:3" ht="12.75">
      <c r="A20" s="24" t="s">
        <v>492</v>
      </c>
      <c r="B20" s="24" t="s">
        <v>17</v>
      </c>
      <c r="C20" s="70">
        <v>108</v>
      </c>
    </row>
    <row r="21" spans="1:3" ht="12.75">
      <c r="A21" s="24"/>
      <c r="B21" s="24" t="s">
        <v>18</v>
      </c>
      <c r="C21" s="70">
        <v>108</v>
      </c>
    </row>
    <row r="22" spans="1:3" ht="12.75">
      <c r="A22" s="24"/>
      <c r="B22" s="24" t="s">
        <v>19</v>
      </c>
      <c r="C22" s="70">
        <v>108</v>
      </c>
    </row>
    <row r="23" spans="1:3" ht="12.75">
      <c r="A23" s="24"/>
      <c r="B23" s="24" t="s">
        <v>17</v>
      </c>
      <c r="C23" s="70">
        <v>0</v>
      </c>
    </row>
    <row r="24" spans="1:3" ht="12.75">
      <c r="A24" s="24"/>
      <c r="B24" s="24" t="s">
        <v>18</v>
      </c>
      <c r="C24" s="70">
        <v>0</v>
      </c>
    </row>
    <row r="25" spans="1:3" ht="12.75">
      <c r="A25" s="67"/>
      <c r="B25" s="24" t="s">
        <v>19</v>
      </c>
      <c r="C25" s="71">
        <v>0</v>
      </c>
    </row>
    <row r="26" spans="1:3" ht="13.5" thickBot="1">
      <c r="A26" s="150" t="s">
        <v>493</v>
      </c>
      <c r="B26" s="68" t="s">
        <v>17</v>
      </c>
      <c r="C26" s="72">
        <v>90</v>
      </c>
    </row>
    <row r="27" spans="1:3" ht="16.5" thickBot="1">
      <c r="A27" s="55" t="s">
        <v>10</v>
      </c>
      <c r="B27" s="55"/>
      <c r="C27" s="69">
        <f>SUM(C17:C26)</f>
        <v>692</v>
      </c>
    </row>
    <row r="29" spans="1:3" ht="12.75">
      <c r="A29" s="3" t="s">
        <v>2</v>
      </c>
      <c r="B29" s="3"/>
      <c r="C29" s="3" t="s">
        <v>20</v>
      </c>
    </row>
    <row r="30" spans="1:3" ht="12.75">
      <c r="A30" s="24" t="s">
        <v>494</v>
      </c>
      <c r="B30" s="24" t="s">
        <v>17</v>
      </c>
      <c r="C30" s="70">
        <v>90</v>
      </c>
    </row>
    <row r="31" spans="1:3" ht="12.75">
      <c r="A31" s="24"/>
      <c r="B31" s="24" t="s">
        <v>18</v>
      </c>
      <c r="C31" s="70">
        <v>108</v>
      </c>
    </row>
    <row r="32" spans="1:3" ht="12.75">
      <c r="A32" s="24"/>
      <c r="B32" s="24" t="s">
        <v>19</v>
      </c>
      <c r="C32" s="70">
        <v>98</v>
      </c>
    </row>
    <row r="33" spans="1:3" ht="12.75">
      <c r="A33" s="24" t="s">
        <v>495</v>
      </c>
      <c r="B33" s="24" t="s">
        <v>17</v>
      </c>
      <c r="C33" s="70">
        <v>90</v>
      </c>
    </row>
    <row r="34" spans="1:3" ht="12.75">
      <c r="A34" s="24"/>
      <c r="B34" s="24" t="s">
        <v>18</v>
      </c>
      <c r="C34" s="70">
        <v>90</v>
      </c>
    </row>
    <row r="35" spans="1:3" ht="12.75">
      <c r="A35" s="24"/>
      <c r="B35" s="24" t="s">
        <v>19</v>
      </c>
      <c r="C35" s="70">
        <v>90</v>
      </c>
    </row>
    <row r="36" spans="1:3" ht="12.75">
      <c r="A36" s="24" t="s">
        <v>543</v>
      </c>
      <c r="B36" s="24" t="s">
        <v>17</v>
      </c>
      <c r="C36" s="70">
        <v>90</v>
      </c>
    </row>
    <row r="37" spans="1:3" ht="12.75">
      <c r="A37" s="24"/>
      <c r="B37" s="24" t="s">
        <v>18</v>
      </c>
      <c r="C37" s="70">
        <v>108</v>
      </c>
    </row>
    <row r="38" spans="1:3" ht="12.75">
      <c r="A38" s="67"/>
      <c r="B38" s="24" t="s">
        <v>19</v>
      </c>
      <c r="C38" s="71">
        <v>90</v>
      </c>
    </row>
    <row r="39" spans="1:3" ht="13.5" thickBot="1">
      <c r="A39" s="150" t="s">
        <v>496</v>
      </c>
      <c r="B39" s="68" t="s">
        <v>17</v>
      </c>
      <c r="C39" s="72">
        <v>108</v>
      </c>
    </row>
    <row r="40" spans="1:3" ht="16.5" thickBot="1">
      <c r="A40" s="55" t="s">
        <v>34</v>
      </c>
      <c r="B40" s="55"/>
      <c r="C40" s="69">
        <f>SUM(C30:C39)</f>
        <v>962</v>
      </c>
    </row>
    <row r="41" ht="9.75" customHeight="1"/>
    <row r="42" spans="1:3" ht="12.75">
      <c r="A42" s="3" t="s">
        <v>2</v>
      </c>
      <c r="B42" s="3"/>
      <c r="C42" s="3" t="s">
        <v>20</v>
      </c>
    </row>
    <row r="43" spans="1:3" ht="12.75">
      <c r="A43" s="24" t="s">
        <v>497</v>
      </c>
      <c r="B43" s="24" t="s">
        <v>17</v>
      </c>
      <c r="C43" s="70">
        <v>82</v>
      </c>
    </row>
    <row r="44" spans="1:3" ht="12.75">
      <c r="A44" s="24"/>
      <c r="B44" s="24" t="s">
        <v>18</v>
      </c>
      <c r="C44" s="70">
        <v>85</v>
      </c>
    </row>
    <row r="45" spans="1:3" ht="12.75">
      <c r="A45" s="24"/>
      <c r="B45" s="24" t="s">
        <v>19</v>
      </c>
      <c r="C45" s="70">
        <v>82</v>
      </c>
    </row>
    <row r="46" spans="1:3" ht="12.75">
      <c r="A46" s="24" t="s">
        <v>498</v>
      </c>
      <c r="B46" s="24" t="s">
        <v>17</v>
      </c>
      <c r="C46" s="70">
        <v>85</v>
      </c>
    </row>
    <row r="47" spans="1:3" ht="12.75">
      <c r="A47" s="24"/>
      <c r="B47" s="24" t="s">
        <v>18</v>
      </c>
      <c r="C47" s="70">
        <v>82</v>
      </c>
    </row>
    <row r="48" spans="1:3" ht="12.75">
      <c r="A48" s="24"/>
      <c r="B48" s="24" t="s">
        <v>19</v>
      </c>
      <c r="C48" s="70">
        <v>85</v>
      </c>
    </row>
    <row r="49" spans="1:3" ht="12.75">
      <c r="A49" s="24" t="s">
        <v>544</v>
      </c>
      <c r="B49" s="24" t="s">
        <v>17</v>
      </c>
      <c r="C49" s="70">
        <v>85</v>
      </c>
    </row>
    <row r="50" spans="1:3" ht="10.5" customHeight="1">
      <c r="A50" s="24"/>
      <c r="B50" s="24" t="s">
        <v>18</v>
      </c>
      <c r="C50" s="70">
        <v>0</v>
      </c>
    </row>
    <row r="51" spans="1:3" ht="10.5" customHeight="1">
      <c r="A51" s="67"/>
      <c r="B51" s="24" t="s">
        <v>19</v>
      </c>
      <c r="C51" s="71">
        <v>0</v>
      </c>
    </row>
    <row r="52" spans="1:3" ht="13.5" thickBot="1">
      <c r="A52" s="150" t="s">
        <v>499</v>
      </c>
      <c r="B52" s="68" t="s">
        <v>17</v>
      </c>
      <c r="C52" s="72">
        <v>98</v>
      </c>
    </row>
    <row r="53" spans="1:3" ht="16.5" thickBot="1">
      <c r="A53" s="55" t="s">
        <v>92</v>
      </c>
      <c r="B53" s="55"/>
      <c r="C53" s="69">
        <f>SUM(C43:C52)</f>
        <v>684</v>
      </c>
    </row>
    <row r="55" spans="1:3" ht="12.75">
      <c r="A55" s="3" t="s">
        <v>2</v>
      </c>
      <c r="B55" s="3"/>
      <c r="C55" s="3" t="s">
        <v>20</v>
      </c>
    </row>
    <row r="56" spans="1:3" ht="12.75">
      <c r="A56" s="24" t="s">
        <v>500</v>
      </c>
      <c r="B56" s="24" t="s">
        <v>17</v>
      </c>
      <c r="C56" s="70">
        <v>79</v>
      </c>
    </row>
    <row r="57" spans="1:3" ht="12.75">
      <c r="A57" s="24"/>
      <c r="B57" s="24" t="s">
        <v>18</v>
      </c>
      <c r="C57" s="70">
        <v>79</v>
      </c>
    </row>
    <row r="58" spans="1:3" ht="12.75">
      <c r="A58" s="24"/>
      <c r="B58" s="24" t="s">
        <v>19</v>
      </c>
      <c r="C58" s="70">
        <v>79</v>
      </c>
    </row>
    <row r="59" spans="1:3" ht="12.75">
      <c r="A59" s="24" t="s">
        <v>501</v>
      </c>
      <c r="B59" s="24" t="s">
        <v>17</v>
      </c>
      <c r="C59" s="70">
        <v>90</v>
      </c>
    </row>
    <row r="60" spans="1:3" ht="12.75">
      <c r="A60" s="24"/>
      <c r="B60" s="24" t="s">
        <v>18</v>
      </c>
      <c r="C60" s="70">
        <v>90</v>
      </c>
    </row>
    <row r="61" spans="1:3" ht="12.75">
      <c r="A61" s="24"/>
      <c r="B61" s="24" t="s">
        <v>19</v>
      </c>
      <c r="C61" s="70">
        <v>90</v>
      </c>
    </row>
    <row r="62" spans="1:3" ht="12.75">
      <c r="A62" s="24"/>
      <c r="B62" s="24" t="s">
        <v>17</v>
      </c>
      <c r="C62" s="70">
        <v>0</v>
      </c>
    </row>
    <row r="63" spans="1:3" ht="12.75">
      <c r="A63" s="24"/>
      <c r="B63" s="24" t="s">
        <v>18</v>
      </c>
      <c r="C63" s="70">
        <v>0</v>
      </c>
    </row>
    <row r="64" spans="1:3" ht="12.75">
      <c r="A64" s="67"/>
      <c r="B64" s="24" t="s">
        <v>19</v>
      </c>
      <c r="C64" s="71">
        <v>0</v>
      </c>
    </row>
    <row r="65" spans="1:3" ht="13.5" thickBot="1">
      <c r="A65" s="150"/>
      <c r="B65" s="68" t="s">
        <v>17</v>
      </c>
      <c r="C65" s="72"/>
    </row>
    <row r="66" spans="1:3" ht="16.5" thickBot="1">
      <c r="A66" s="55" t="s">
        <v>5</v>
      </c>
      <c r="B66" s="55"/>
      <c r="C66" s="69">
        <f>SUM(C56:C65)</f>
        <v>507</v>
      </c>
    </row>
    <row r="68" spans="1:3" ht="12.75">
      <c r="A68" s="3" t="s">
        <v>2</v>
      </c>
      <c r="B68" s="3"/>
      <c r="C68" s="3" t="s">
        <v>20</v>
      </c>
    </row>
    <row r="69" spans="1:3" ht="12.75">
      <c r="A69" s="24" t="s">
        <v>502</v>
      </c>
      <c r="B69" s="24" t="s">
        <v>17</v>
      </c>
      <c r="C69" s="70">
        <v>85</v>
      </c>
    </row>
    <row r="70" spans="1:3" ht="12.75">
      <c r="A70" s="24"/>
      <c r="B70" s="24" t="s">
        <v>18</v>
      </c>
      <c r="C70" s="70">
        <v>90</v>
      </c>
    </row>
    <row r="71" spans="1:3" ht="12.75">
      <c r="A71" s="24"/>
      <c r="B71" s="24" t="s">
        <v>19</v>
      </c>
      <c r="C71" s="70">
        <v>85</v>
      </c>
    </row>
    <row r="72" spans="1:3" ht="12.75">
      <c r="A72" s="24"/>
      <c r="B72" s="24" t="s">
        <v>17</v>
      </c>
      <c r="C72" s="70"/>
    </row>
    <row r="73" spans="1:3" ht="12.75">
      <c r="A73" s="24"/>
      <c r="B73" s="24" t="s">
        <v>18</v>
      </c>
      <c r="C73" s="70"/>
    </row>
    <row r="74" spans="1:3" ht="12.75">
      <c r="A74" s="24"/>
      <c r="B74" s="24" t="s">
        <v>19</v>
      </c>
      <c r="C74" s="70"/>
    </row>
    <row r="75" spans="1:3" ht="12.75">
      <c r="A75" s="24"/>
      <c r="B75" s="24" t="s">
        <v>17</v>
      </c>
      <c r="C75" s="70">
        <v>0</v>
      </c>
    </row>
    <row r="76" spans="1:3" ht="12.75">
      <c r="A76" s="24"/>
      <c r="B76" s="24" t="s">
        <v>18</v>
      </c>
      <c r="C76" s="70">
        <v>0</v>
      </c>
    </row>
    <row r="77" spans="1:3" ht="12.75">
      <c r="A77" s="67"/>
      <c r="B77" s="24" t="s">
        <v>19</v>
      </c>
      <c r="C77" s="71">
        <v>0</v>
      </c>
    </row>
    <row r="78" spans="1:3" ht="13.5" thickBot="1">
      <c r="A78" s="150" t="s">
        <v>503</v>
      </c>
      <c r="B78" s="68" t="s">
        <v>17</v>
      </c>
      <c r="C78" s="72">
        <v>98</v>
      </c>
    </row>
    <row r="79" spans="1:3" ht="16.5" thickBot="1">
      <c r="A79" s="55" t="s">
        <v>11</v>
      </c>
      <c r="B79" s="55"/>
      <c r="C79" s="69">
        <f>SUM(C69:C78)</f>
        <v>358</v>
      </c>
    </row>
    <row r="81" spans="1:3" ht="12.75">
      <c r="A81" s="3" t="s">
        <v>2</v>
      </c>
      <c r="B81" s="3"/>
      <c r="C81" s="3" t="s">
        <v>20</v>
      </c>
    </row>
    <row r="82" spans="1:3" ht="12.75">
      <c r="A82" s="24"/>
      <c r="B82" s="24" t="s">
        <v>17</v>
      </c>
      <c r="C82" s="70"/>
    </row>
    <row r="83" spans="1:3" ht="12.75">
      <c r="A83" s="24"/>
      <c r="B83" s="24" t="s">
        <v>18</v>
      </c>
      <c r="C83" s="70"/>
    </row>
    <row r="84" spans="1:3" ht="12.75">
      <c r="A84" s="24"/>
      <c r="B84" s="24" t="s">
        <v>19</v>
      </c>
      <c r="C84" s="70"/>
    </row>
    <row r="85" spans="1:3" ht="12.75">
      <c r="A85" s="24"/>
      <c r="B85" s="24" t="s">
        <v>17</v>
      </c>
      <c r="C85" s="70"/>
    </row>
    <row r="86" spans="1:3" ht="12.75">
      <c r="A86" s="24"/>
      <c r="B86" s="24" t="s">
        <v>18</v>
      </c>
      <c r="C86" s="70"/>
    </row>
    <row r="87" spans="1:3" ht="12.75">
      <c r="A87" s="24"/>
      <c r="B87" s="24" t="s">
        <v>19</v>
      </c>
      <c r="C87" s="70"/>
    </row>
    <row r="88" spans="1:3" ht="12.75">
      <c r="A88" s="24"/>
      <c r="B88" s="24" t="s">
        <v>17</v>
      </c>
      <c r="C88" s="70">
        <v>0</v>
      </c>
    </row>
    <row r="89" spans="1:3" ht="12.75">
      <c r="A89" s="24"/>
      <c r="B89" s="24" t="s">
        <v>18</v>
      </c>
      <c r="C89" s="70">
        <v>0</v>
      </c>
    </row>
    <row r="90" spans="1:3" ht="12.75">
      <c r="A90" s="67"/>
      <c r="B90" s="24" t="s">
        <v>19</v>
      </c>
      <c r="C90" s="71">
        <v>0</v>
      </c>
    </row>
    <row r="91" spans="1:3" ht="13.5" thickBot="1">
      <c r="A91" s="150" t="s">
        <v>504</v>
      </c>
      <c r="B91" s="68" t="s">
        <v>17</v>
      </c>
      <c r="C91" s="72">
        <v>108</v>
      </c>
    </row>
    <row r="92" spans="1:3" ht="16.5" thickBot="1">
      <c r="A92" s="55" t="s">
        <v>33</v>
      </c>
      <c r="B92" s="55"/>
      <c r="C92" s="69">
        <f>SUM(C82:C91)</f>
        <v>108</v>
      </c>
    </row>
    <row r="94" spans="1:3" ht="12.75">
      <c r="A94" s="3" t="s">
        <v>2</v>
      </c>
      <c r="B94" s="3"/>
      <c r="C94" s="3" t="s">
        <v>20</v>
      </c>
    </row>
    <row r="95" spans="1:3" ht="12.75">
      <c r="A95" s="24" t="s">
        <v>505</v>
      </c>
      <c r="B95" s="24" t="s">
        <v>17</v>
      </c>
      <c r="C95" s="70">
        <v>98</v>
      </c>
    </row>
    <row r="96" spans="1:3" ht="12.75">
      <c r="A96" s="24"/>
      <c r="B96" s="24" t="s">
        <v>18</v>
      </c>
      <c r="C96" s="70">
        <v>120</v>
      </c>
    </row>
    <row r="97" spans="1:3" ht="12.75">
      <c r="A97" s="24"/>
      <c r="B97" s="24" t="s">
        <v>19</v>
      </c>
      <c r="C97" s="70">
        <v>108</v>
      </c>
    </row>
    <row r="98" spans="1:3" ht="12.75">
      <c r="A98" s="24" t="s">
        <v>506</v>
      </c>
      <c r="B98" s="24" t="s">
        <v>17</v>
      </c>
      <c r="C98" s="70">
        <v>98</v>
      </c>
    </row>
    <row r="99" spans="1:3" ht="12.75">
      <c r="A99" s="24"/>
      <c r="B99" s="24" t="s">
        <v>18</v>
      </c>
      <c r="C99" s="70">
        <v>98</v>
      </c>
    </row>
    <row r="100" spans="1:3" ht="12.75">
      <c r="A100" s="24"/>
      <c r="B100" s="24" t="s">
        <v>19</v>
      </c>
      <c r="C100" s="70">
        <v>108</v>
      </c>
    </row>
    <row r="101" spans="1:3" ht="12.75">
      <c r="A101" s="24" t="s">
        <v>507</v>
      </c>
      <c r="B101" s="24" t="s">
        <v>17</v>
      </c>
      <c r="C101" s="70">
        <v>90</v>
      </c>
    </row>
    <row r="102" spans="1:3" ht="12.75">
      <c r="A102" s="24"/>
      <c r="B102" s="24" t="s">
        <v>18</v>
      </c>
      <c r="C102" s="70">
        <v>90</v>
      </c>
    </row>
    <row r="103" spans="1:3" ht="12.75">
      <c r="A103" s="67"/>
      <c r="B103" s="24" t="s">
        <v>19</v>
      </c>
      <c r="C103" s="71">
        <v>120</v>
      </c>
    </row>
    <row r="104" spans="1:3" ht="13.5" thickBot="1">
      <c r="A104" s="150" t="s">
        <v>508</v>
      </c>
      <c r="B104" s="68" t="s">
        <v>17</v>
      </c>
      <c r="C104" s="72">
        <v>98</v>
      </c>
    </row>
    <row r="105" spans="1:3" ht="16.5" thickBot="1">
      <c r="A105" s="55" t="s">
        <v>26</v>
      </c>
      <c r="B105" s="55"/>
      <c r="C105" s="69">
        <f>SUM(C95:C104)</f>
        <v>1028</v>
      </c>
    </row>
    <row r="107" spans="1:3" ht="12.75">
      <c r="A107" s="3" t="s">
        <v>2</v>
      </c>
      <c r="B107" s="3"/>
      <c r="C107" s="3" t="s">
        <v>20</v>
      </c>
    </row>
    <row r="108" spans="1:3" ht="12.75">
      <c r="A108" s="24" t="s">
        <v>509</v>
      </c>
      <c r="B108" s="24" t="s">
        <v>17</v>
      </c>
      <c r="C108" s="70">
        <v>108</v>
      </c>
    </row>
    <row r="109" spans="1:3" ht="12.75">
      <c r="A109" s="24"/>
      <c r="B109" s="24" t="s">
        <v>18</v>
      </c>
      <c r="C109" s="70">
        <v>98</v>
      </c>
    </row>
    <row r="110" spans="1:3" ht="12.75">
      <c r="A110" s="24"/>
      <c r="B110" s="24" t="s">
        <v>19</v>
      </c>
      <c r="C110" s="70">
        <v>108</v>
      </c>
    </row>
    <row r="111" spans="1:3" ht="12.75">
      <c r="A111" s="24" t="s">
        <v>510</v>
      </c>
      <c r="B111" s="24" t="s">
        <v>17</v>
      </c>
      <c r="C111" s="70">
        <v>120</v>
      </c>
    </row>
    <row r="112" spans="1:3" ht="12.75">
      <c r="A112" s="24"/>
      <c r="B112" s="24" t="s">
        <v>18</v>
      </c>
      <c r="C112" s="70">
        <v>120</v>
      </c>
    </row>
    <row r="113" spans="1:3" ht="12.75">
      <c r="A113" s="24"/>
      <c r="B113" s="24" t="s">
        <v>19</v>
      </c>
      <c r="C113" s="70">
        <v>120</v>
      </c>
    </row>
    <row r="114" spans="1:3" ht="12.75">
      <c r="A114" s="24" t="s">
        <v>511</v>
      </c>
      <c r="B114" s="24" t="s">
        <v>17</v>
      </c>
      <c r="C114" s="70">
        <v>90</v>
      </c>
    </row>
    <row r="115" spans="1:3" ht="12.75">
      <c r="A115" s="24"/>
      <c r="B115" s="24" t="s">
        <v>18</v>
      </c>
      <c r="C115" s="70">
        <v>98</v>
      </c>
    </row>
    <row r="116" spans="1:3" ht="12.75">
      <c r="A116" s="67"/>
      <c r="B116" s="24" t="s">
        <v>19</v>
      </c>
      <c r="C116" s="71">
        <v>98</v>
      </c>
    </row>
    <row r="117" spans="1:3" ht="13.5" thickBot="1">
      <c r="A117" s="150" t="s">
        <v>512</v>
      </c>
      <c r="B117" s="68" t="s">
        <v>17</v>
      </c>
      <c r="C117" s="72">
        <v>120</v>
      </c>
    </row>
    <row r="118" spans="1:3" ht="16.5" thickBot="1">
      <c r="A118" s="55" t="s">
        <v>12</v>
      </c>
      <c r="B118" s="55"/>
      <c r="C118" s="69">
        <f>SUM(C108:C117)</f>
        <v>1080</v>
      </c>
    </row>
    <row r="120" spans="1:3" ht="12.75">
      <c r="A120" s="3" t="s">
        <v>2</v>
      </c>
      <c r="B120" s="3"/>
      <c r="C120" s="3" t="s">
        <v>20</v>
      </c>
    </row>
    <row r="121" spans="1:3" ht="12.75">
      <c r="A121" s="24" t="s">
        <v>513</v>
      </c>
      <c r="B121" s="24" t="s">
        <v>17</v>
      </c>
      <c r="C121" s="70">
        <v>98</v>
      </c>
    </row>
    <row r="122" spans="1:3" ht="12.75">
      <c r="A122" s="24"/>
      <c r="B122" s="24" t="s">
        <v>18</v>
      </c>
      <c r="C122" s="70">
        <v>85</v>
      </c>
    </row>
    <row r="123" spans="1:3" ht="12.75">
      <c r="A123" s="24"/>
      <c r="B123" s="24" t="s">
        <v>19</v>
      </c>
      <c r="C123" s="70">
        <v>90</v>
      </c>
    </row>
    <row r="124" spans="1:3" ht="12.75">
      <c r="A124" s="24" t="s">
        <v>514</v>
      </c>
      <c r="B124" s="24" t="s">
        <v>17</v>
      </c>
      <c r="C124" s="70">
        <v>120</v>
      </c>
    </row>
    <row r="125" spans="1:3" ht="12.75">
      <c r="A125" s="24"/>
      <c r="B125" s="24" t="s">
        <v>18</v>
      </c>
      <c r="C125" s="70">
        <v>120</v>
      </c>
    </row>
    <row r="126" spans="1:3" ht="12.75">
      <c r="A126" s="24"/>
      <c r="B126" s="24" t="s">
        <v>19</v>
      </c>
      <c r="C126" s="70">
        <v>120</v>
      </c>
    </row>
    <row r="127" spans="1:3" ht="12.75">
      <c r="A127" s="24" t="s">
        <v>507</v>
      </c>
      <c r="B127" s="24" t="s">
        <v>17</v>
      </c>
      <c r="C127" s="70"/>
    </row>
    <row r="128" spans="1:3" ht="12.75">
      <c r="A128" s="24"/>
      <c r="B128" s="24" t="s">
        <v>18</v>
      </c>
      <c r="C128" s="70"/>
    </row>
    <row r="129" spans="1:3" ht="12.75">
      <c r="A129" s="67"/>
      <c r="B129" s="24" t="s">
        <v>19</v>
      </c>
      <c r="C129" s="71"/>
    </row>
    <row r="130" spans="1:3" ht="13.5" thickBot="1">
      <c r="A130" s="150"/>
      <c r="B130" s="68" t="s">
        <v>17</v>
      </c>
      <c r="C130" s="72"/>
    </row>
    <row r="131" spans="1:3" ht="16.5" thickBot="1">
      <c r="A131" s="55" t="s">
        <v>126</v>
      </c>
      <c r="B131" s="55"/>
      <c r="C131" s="69">
        <f>SUM(C121:C130)</f>
        <v>633</v>
      </c>
    </row>
    <row r="133" spans="1:3" ht="12.75">
      <c r="A133" s="3" t="s">
        <v>2</v>
      </c>
      <c r="B133" s="3"/>
      <c r="C133" s="3" t="s">
        <v>20</v>
      </c>
    </row>
    <row r="134" spans="1:3" ht="12.75">
      <c r="A134" s="24" t="s">
        <v>515</v>
      </c>
      <c r="B134" s="24" t="s">
        <v>17</v>
      </c>
      <c r="C134" s="70">
        <v>90</v>
      </c>
    </row>
    <row r="135" spans="1:3" ht="12.75">
      <c r="A135" s="24"/>
      <c r="B135" s="24" t="s">
        <v>18</v>
      </c>
      <c r="C135" s="70">
        <v>90</v>
      </c>
    </row>
    <row r="136" spans="1:3" ht="12.75">
      <c r="A136" s="24"/>
      <c r="B136" s="24" t="s">
        <v>19</v>
      </c>
      <c r="C136" s="70">
        <v>90</v>
      </c>
    </row>
    <row r="137" spans="1:3" ht="12.75">
      <c r="A137" s="24" t="s">
        <v>516</v>
      </c>
      <c r="B137" s="24" t="s">
        <v>17</v>
      </c>
      <c r="C137" s="70">
        <v>85</v>
      </c>
    </row>
    <row r="138" spans="1:3" ht="12.75">
      <c r="A138" s="24"/>
      <c r="B138" s="24" t="s">
        <v>18</v>
      </c>
      <c r="C138" s="70">
        <v>85</v>
      </c>
    </row>
    <row r="139" spans="1:3" ht="12.75">
      <c r="A139" s="24"/>
      <c r="B139" s="24" t="s">
        <v>19</v>
      </c>
      <c r="C139" s="70">
        <v>85</v>
      </c>
    </row>
    <row r="140" spans="1:3" ht="12.75">
      <c r="A140" s="24" t="s">
        <v>517</v>
      </c>
      <c r="B140" s="24" t="s">
        <v>17</v>
      </c>
      <c r="C140" s="70">
        <v>98</v>
      </c>
    </row>
    <row r="141" spans="1:3" ht="12.75">
      <c r="A141" s="24"/>
      <c r="B141" s="24" t="s">
        <v>18</v>
      </c>
      <c r="C141" s="70">
        <v>98</v>
      </c>
    </row>
    <row r="142" spans="1:3" ht="12.75">
      <c r="A142" s="67"/>
      <c r="B142" s="24" t="s">
        <v>19</v>
      </c>
      <c r="C142" s="71">
        <v>98</v>
      </c>
    </row>
    <row r="143" spans="1:3" ht="13.5" thickBot="1">
      <c r="A143" s="150" t="s">
        <v>518</v>
      </c>
      <c r="B143" s="68" t="s">
        <v>17</v>
      </c>
      <c r="C143" s="72">
        <v>90</v>
      </c>
    </row>
    <row r="144" spans="1:3" ht="16.5" thickBot="1">
      <c r="A144" s="55" t="s">
        <v>23</v>
      </c>
      <c r="B144" s="55"/>
      <c r="C144" s="69">
        <f>SUM(C134:C143)</f>
        <v>909</v>
      </c>
    </row>
    <row r="146" spans="1:3" ht="12.75">
      <c r="A146" s="3" t="s">
        <v>2</v>
      </c>
      <c r="B146" s="3"/>
      <c r="C146" s="3" t="s">
        <v>20</v>
      </c>
    </row>
    <row r="147" spans="1:3" ht="12.75">
      <c r="A147" s="24" t="s">
        <v>519</v>
      </c>
      <c r="B147" s="24" t="s">
        <v>17</v>
      </c>
      <c r="C147" s="70">
        <v>120</v>
      </c>
    </row>
    <row r="148" spans="1:3" ht="12.75">
      <c r="A148" s="24"/>
      <c r="B148" s="24" t="s">
        <v>18</v>
      </c>
      <c r="C148" s="70">
        <v>120</v>
      </c>
    </row>
    <row r="149" spans="1:3" ht="12.75">
      <c r="A149" s="24"/>
      <c r="B149" s="24" t="s">
        <v>19</v>
      </c>
      <c r="C149" s="70">
        <v>120</v>
      </c>
    </row>
    <row r="150" spans="1:3" ht="12.75">
      <c r="A150" s="24" t="s">
        <v>520</v>
      </c>
      <c r="B150" s="24" t="s">
        <v>17</v>
      </c>
      <c r="C150" s="70">
        <v>120</v>
      </c>
    </row>
    <row r="151" spans="1:3" ht="12.75">
      <c r="A151" s="24"/>
      <c r="B151" s="24" t="s">
        <v>18</v>
      </c>
      <c r="C151" s="70">
        <v>98</v>
      </c>
    </row>
    <row r="152" spans="1:3" ht="12.75">
      <c r="A152" s="24"/>
      <c r="B152" s="24" t="s">
        <v>19</v>
      </c>
      <c r="C152" s="70">
        <v>98</v>
      </c>
    </row>
    <row r="153" spans="1:3" ht="12.75">
      <c r="A153" s="24" t="s">
        <v>521</v>
      </c>
      <c r="B153" s="24" t="s">
        <v>17</v>
      </c>
      <c r="C153" s="70">
        <v>120</v>
      </c>
    </row>
    <row r="154" spans="1:3" ht="12.75">
      <c r="A154" s="24"/>
      <c r="B154" s="24" t="s">
        <v>18</v>
      </c>
      <c r="C154" s="70">
        <v>120</v>
      </c>
    </row>
    <row r="155" spans="1:3" ht="12.75">
      <c r="A155" s="67"/>
      <c r="B155" s="24" t="s">
        <v>19</v>
      </c>
      <c r="C155" s="71">
        <v>120</v>
      </c>
    </row>
    <row r="156" spans="1:3" ht="13.5" thickBot="1">
      <c r="A156" s="150" t="s">
        <v>522</v>
      </c>
      <c r="B156" s="68" t="s">
        <v>17</v>
      </c>
      <c r="C156" s="72">
        <v>120</v>
      </c>
    </row>
    <row r="157" spans="1:3" ht="16.5" thickBot="1">
      <c r="A157" s="55" t="s">
        <v>36</v>
      </c>
      <c r="B157" s="55"/>
      <c r="C157" s="69">
        <f>SUM(C147:C156)</f>
        <v>1156</v>
      </c>
    </row>
    <row r="159" spans="1:3" ht="12.75">
      <c r="A159" s="3" t="s">
        <v>2</v>
      </c>
      <c r="B159" s="3"/>
      <c r="C159" s="3" t="s">
        <v>20</v>
      </c>
    </row>
    <row r="160" spans="1:3" ht="12.75">
      <c r="A160" s="24" t="s">
        <v>445</v>
      </c>
      <c r="B160" s="24" t="s">
        <v>17</v>
      </c>
      <c r="C160" s="70">
        <v>108</v>
      </c>
    </row>
    <row r="161" spans="1:3" ht="12.75">
      <c r="A161" s="24"/>
      <c r="B161" s="24" t="s">
        <v>18</v>
      </c>
      <c r="C161" s="70">
        <v>108</v>
      </c>
    </row>
    <row r="162" spans="1:3" ht="12.75">
      <c r="A162" s="24"/>
      <c r="B162" s="24" t="s">
        <v>19</v>
      </c>
      <c r="C162" s="70">
        <v>108</v>
      </c>
    </row>
    <row r="163" spans="1:3" ht="12.75">
      <c r="A163" s="24"/>
      <c r="B163" s="24" t="s">
        <v>17</v>
      </c>
      <c r="C163" s="70"/>
    </row>
    <row r="164" spans="1:3" ht="12.75">
      <c r="A164" s="24"/>
      <c r="B164" s="24" t="s">
        <v>18</v>
      </c>
      <c r="C164" s="70"/>
    </row>
    <row r="165" spans="1:3" ht="12.75">
      <c r="A165" s="24"/>
      <c r="B165" s="24" t="s">
        <v>19</v>
      </c>
      <c r="C165" s="70"/>
    </row>
    <row r="166" spans="1:3" ht="12.75">
      <c r="A166" s="24"/>
      <c r="B166" s="24" t="s">
        <v>17</v>
      </c>
      <c r="C166" s="70">
        <v>0</v>
      </c>
    </row>
    <row r="167" spans="1:3" ht="12.75">
      <c r="A167" s="24"/>
      <c r="B167" s="24" t="s">
        <v>18</v>
      </c>
      <c r="C167" s="70">
        <v>0</v>
      </c>
    </row>
    <row r="168" spans="1:3" ht="12.75">
      <c r="A168" s="67"/>
      <c r="B168" s="24" t="s">
        <v>19</v>
      </c>
      <c r="C168" s="71">
        <v>0</v>
      </c>
    </row>
    <row r="169" spans="1:3" ht="13.5" thickBot="1">
      <c r="A169" s="150"/>
      <c r="B169" s="68" t="s">
        <v>17</v>
      </c>
      <c r="C169" s="72"/>
    </row>
    <row r="170" spans="1:3" ht="16.5" thickBot="1">
      <c r="A170" s="55" t="s">
        <v>150</v>
      </c>
      <c r="B170" s="55"/>
      <c r="C170" s="69">
        <f>SUM(C160:C169)</f>
        <v>324</v>
      </c>
    </row>
    <row r="172" spans="1:3" ht="12.75">
      <c r="A172" s="3" t="s">
        <v>2</v>
      </c>
      <c r="B172" s="3"/>
      <c r="C172" s="3" t="s">
        <v>20</v>
      </c>
    </row>
    <row r="173" spans="1:3" ht="12.75">
      <c r="A173" s="24" t="s">
        <v>523</v>
      </c>
      <c r="B173" s="24" t="s">
        <v>17</v>
      </c>
      <c r="C173" s="70">
        <v>90</v>
      </c>
    </row>
    <row r="174" spans="1:3" ht="12.75">
      <c r="A174" s="24"/>
      <c r="B174" s="24" t="s">
        <v>18</v>
      </c>
      <c r="C174" s="70">
        <v>85</v>
      </c>
    </row>
    <row r="175" spans="1:3" ht="12.75">
      <c r="A175" s="24"/>
      <c r="B175" s="24" t="s">
        <v>19</v>
      </c>
      <c r="C175" s="70">
        <v>85</v>
      </c>
    </row>
    <row r="176" spans="1:3" ht="12.75">
      <c r="A176" s="24" t="s">
        <v>524</v>
      </c>
      <c r="B176" s="24" t="s">
        <v>17</v>
      </c>
      <c r="C176" s="70">
        <v>82</v>
      </c>
    </row>
    <row r="177" spans="1:3" ht="12.75">
      <c r="A177" s="24"/>
      <c r="B177" s="24" t="s">
        <v>18</v>
      </c>
      <c r="C177" s="70">
        <v>82</v>
      </c>
    </row>
    <row r="178" spans="1:3" ht="12.75">
      <c r="A178" s="24"/>
      <c r="B178" s="24" t="s">
        <v>19</v>
      </c>
      <c r="C178" s="70">
        <v>82</v>
      </c>
    </row>
    <row r="179" spans="1:3" ht="12.75">
      <c r="A179" s="24"/>
      <c r="B179" s="24" t="s">
        <v>17</v>
      </c>
      <c r="C179" s="70">
        <v>0</v>
      </c>
    </row>
    <row r="180" spans="1:3" ht="12.75">
      <c r="A180" s="24"/>
      <c r="B180" s="24" t="s">
        <v>18</v>
      </c>
      <c r="C180" s="70">
        <v>0</v>
      </c>
    </row>
    <row r="181" spans="1:3" ht="12.75">
      <c r="A181" s="67"/>
      <c r="B181" s="24" t="s">
        <v>19</v>
      </c>
      <c r="C181" s="71">
        <v>0</v>
      </c>
    </row>
    <row r="182" spans="1:3" ht="13.5" thickBot="1">
      <c r="A182" s="150" t="s">
        <v>547</v>
      </c>
      <c r="B182" s="68" t="s">
        <v>17</v>
      </c>
      <c r="C182" s="72">
        <v>108</v>
      </c>
    </row>
    <row r="183" spans="1:3" ht="16.5" thickBot="1">
      <c r="A183" s="55" t="s">
        <v>85</v>
      </c>
      <c r="B183" s="55"/>
      <c r="C183" s="69">
        <f>SUM(C173:C182)</f>
        <v>614</v>
      </c>
    </row>
    <row r="185" spans="1:3" ht="12.75">
      <c r="A185" s="3" t="s">
        <v>2</v>
      </c>
      <c r="B185" s="3"/>
      <c r="C185" s="3" t="s">
        <v>20</v>
      </c>
    </row>
    <row r="186" spans="1:3" ht="12.75">
      <c r="A186" s="24" t="s">
        <v>525</v>
      </c>
      <c r="B186" s="24" t="s">
        <v>17</v>
      </c>
      <c r="C186" s="70">
        <v>90</v>
      </c>
    </row>
    <row r="187" spans="1:3" ht="12.75">
      <c r="A187" s="24"/>
      <c r="B187" s="24" t="s">
        <v>18</v>
      </c>
      <c r="C187" s="70">
        <v>98</v>
      </c>
    </row>
    <row r="188" spans="1:3" ht="12.75">
      <c r="A188" s="24"/>
      <c r="B188" s="24" t="s">
        <v>19</v>
      </c>
      <c r="C188" s="70">
        <v>98</v>
      </c>
    </row>
    <row r="189" spans="1:3" ht="12.75">
      <c r="A189" s="24" t="s">
        <v>526</v>
      </c>
      <c r="B189" s="24" t="s">
        <v>17</v>
      </c>
      <c r="C189" s="70">
        <v>85</v>
      </c>
    </row>
    <row r="190" spans="1:3" ht="12.75">
      <c r="A190" s="24"/>
      <c r="B190" s="24" t="s">
        <v>18</v>
      </c>
      <c r="C190" s="70">
        <v>90</v>
      </c>
    </row>
    <row r="191" spans="1:3" ht="12.75">
      <c r="A191" s="24"/>
      <c r="B191" s="24" t="s">
        <v>19</v>
      </c>
      <c r="C191" s="70">
        <v>85</v>
      </c>
    </row>
    <row r="192" spans="1:3" ht="12.75">
      <c r="A192" s="24" t="s">
        <v>527</v>
      </c>
      <c r="B192" s="24" t="s">
        <v>17</v>
      </c>
      <c r="C192" s="70">
        <v>98</v>
      </c>
    </row>
    <row r="193" spans="1:3" ht="12.75">
      <c r="A193" s="24"/>
      <c r="B193" s="24" t="s">
        <v>18</v>
      </c>
      <c r="C193" s="70">
        <v>90</v>
      </c>
    </row>
    <row r="194" spans="1:3" ht="12.75">
      <c r="A194" s="67"/>
      <c r="B194" s="24" t="s">
        <v>19</v>
      </c>
      <c r="C194" s="71">
        <v>90</v>
      </c>
    </row>
    <row r="195" spans="1:3" ht="13.5" thickBot="1">
      <c r="A195" s="150" t="s">
        <v>528</v>
      </c>
      <c r="B195" s="68" t="s">
        <v>17</v>
      </c>
      <c r="C195" s="72">
        <v>120</v>
      </c>
    </row>
    <row r="196" spans="1:3" ht="16.5" thickBot="1">
      <c r="A196" s="55" t="s">
        <v>153</v>
      </c>
      <c r="B196" s="55"/>
      <c r="C196" s="69">
        <f>SUM(C186:C195)</f>
        <v>944</v>
      </c>
    </row>
    <row r="198" spans="1:3" ht="12.75">
      <c r="A198" s="3" t="s">
        <v>2</v>
      </c>
      <c r="B198" s="3"/>
      <c r="C198" s="3" t="s">
        <v>20</v>
      </c>
    </row>
    <row r="199" spans="1:3" ht="12.75">
      <c r="A199" s="24" t="s">
        <v>529</v>
      </c>
      <c r="B199" s="24" t="s">
        <v>17</v>
      </c>
      <c r="C199" s="70">
        <v>82</v>
      </c>
    </row>
    <row r="200" spans="1:3" ht="12.75">
      <c r="A200" s="24"/>
      <c r="B200" s="24" t="s">
        <v>18</v>
      </c>
      <c r="C200" s="70">
        <v>82</v>
      </c>
    </row>
    <row r="201" spans="1:3" ht="12.75">
      <c r="A201" s="24"/>
      <c r="B201" s="24" t="s">
        <v>19</v>
      </c>
      <c r="C201" s="70">
        <v>82</v>
      </c>
    </row>
    <row r="202" spans="1:3" ht="12.75">
      <c r="A202" s="24" t="s">
        <v>530</v>
      </c>
      <c r="B202" s="24" t="s">
        <v>17</v>
      </c>
      <c r="C202" s="70">
        <v>85</v>
      </c>
    </row>
    <row r="203" spans="1:3" ht="12.75">
      <c r="A203" s="24"/>
      <c r="B203" s="24" t="s">
        <v>18</v>
      </c>
      <c r="C203" s="70">
        <v>85</v>
      </c>
    </row>
    <row r="204" spans="1:3" ht="12.75">
      <c r="A204" s="24"/>
      <c r="B204" s="24" t="s">
        <v>19</v>
      </c>
      <c r="C204" s="70">
        <v>85</v>
      </c>
    </row>
    <row r="205" spans="1:3" ht="12.75">
      <c r="A205" s="24"/>
      <c r="B205" s="24" t="s">
        <v>17</v>
      </c>
      <c r="C205" s="70">
        <v>0</v>
      </c>
    </row>
    <row r="206" spans="1:3" ht="12.75">
      <c r="A206" s="24"/>
      <c r="B206" s="24" t="s">
        <v>18</v>
      </c>
      <c r="C206" s="70">
        <v>0</v>
      </c>
    </row>
    <row r="207" spans="1:3" ht="12.75">
      <c r="A207" s="67"/>
      <c r="B207" s="24" t="s">
        <v>19</v>
      </c>
      <c r="C207" s="71">
        <v>0</v>
      </c>
    </row>
    <row r="208" spans="1:3" ht="13.5" thickBot="1">
      <c r="A208" s="150" t="s">
        <v>531</v>
      </c>
      <c r="B208" s="68" t="s">
        <v>17</v>
      </c>
      <c r="C208" s="72">
        <v>79</v>
      </c>
    </row>
    <row r="209" spans="1:3" ht="16.5" thickBot="1">
      <c r="A209" s="55" t="s">
        <v>32</v>
      </c>
      <c r="B209" s="55"/>
      <c r="C209" s="69">
        <f>SUM(C199:C208)</f>
        <v>580</v>
      </c>
    </row>
    <row r="211" spans="1:3" ht="12.75">
      <c r="A211" s="3" t="s">
        <v>2</v>
      </c>
      <c r="B211" s="3"/>
      <c r="C211" s="3" t="s">
        <v>20</v>
      </c>
    </row>
    <row r="212" spans="1:3" ht="12.75">
      <c r="A212" s="24" t="s">
        <v>532</v>
      </c>
      <c r="B212" s="24" t="s">
        <v>17</v>
      </c>
      <c r="C212" s="70">
        <v>79</v>
      </c>
    </row>
    <row r="213" spans="1:3" ht="12.75">
      <c r="A213" s="24"/>
      <c r="B213" s="24" t="s">
        <v>18</v>
      </c>
      <c r="C213" s="70">
        <v>79</v>
      </c>
    </row>
    <row r="214" spans="1:3" ht="12.75">
      <c r="A214" s="24"/>
      <c r="B214" s="24" t="s">
        <v>19</v>
      </c>
      <c r="C214" s="70">
        <v>79</v>
      </c>
    </row>
    <row r="215" spans="1:3" ht="12.75">
      <c r="A215" s="24" t="s">
        <v>435</v>
      </c>
      <c r="B215" s="24" t="s">
        <v>17</v>
      </c>
      <c r="C215" s="70">
        <v>108</v>
      </c>
    </row>
    <row r="216" spans="1:3" ht="12.75">
      <c r="A216" s="24"/>
      <c r="B216" s="24" t="s">
        <v>18</v>
      </c>
      <c r="C216" s="70">
        <v>98</v>
      </c>
    </row>
    <row r="217" spans="1:3" ht="12.75">
      <c r="A217" s="24"/>
      <c r="B217" s="24" t="s">
        <v>19</v>
      </c>
      <c r="C217" s="70">
        <v>90</v>
      </c>
    </row>
    <row r="218" spans="1:3" ht="12.75">
      <c r="A218" s="24" t="s">
        <v>533</v>
      </c>
      <c r="B218" s="24" t="s">
        <v>17</v>
      </c>
      <c r="C218" s="70">
        <v>120</v>
      </c>
    </row>
    <row r="219" spans="1:3" ht="12.75">
      <c r="A219" s="24"/>
      <c r="B219" s="24" t="s">
        <v>18</v>
      </c>
      <c r="C219" s="70">
        <v>120</v>
      </c>
    </row>
    <row r="220" spans="1:3" ht="12.75">
      <c r="A220" s="67"/>
      <c r="B220" s="24" t="s">
        <v>19</v>
      </c>
      <c r="C220" s="71">
        <v>120</v>
      </c>
    </row>
    <row r="221" spans="1:3" ht="13.5" thickBot="1">
      <c r="A221" s="150" t="s">
        <v>534</v>
      </c>
      <c r="B221" s="68" t="s">
        <v>17</v>
      </c>
      <c r="C221" s="72">
        <v>82</v>
      </c>
    </row>
    <row r="222" spans="1:3" ht="16.5" thickBot="1">
      <c r="A222" s="55" t="s">
        <v>22</v>
      </c>
      <c r="B222" s="55"/>
      <c r="C222" s="69">
        <f>SUM(C212:C221)</f>
        <v>975</v>
      </c>
    </row>
    <row r="224" spans="1:3" ht="12.75">
      <c r="A224" s="3" t="s">
        <v>2</v>
      </c>
      <c r="B224" s="3"/>
      <c r="C224" s="3" t="s">
        <v>20</v>
      </c>
    </row>
    <row r="225" spans="1:3" ht="12.75">
      <c r="A225" s="24" t="s">
        <v>535</v>
      </c>
      <c r="B225" s="24" t="s">
        <v>17</v>
      </c>
      <c r="C225" s="70">
        <v>108</v>
      </c>
    </row>
    <row r="226" spans="1:3" ht="12.75">
      <c r="A226" s="24"/>
      <c r="B226" s="24" t="s">
        <v>18</v>
      </c>
      <c r="C226" s="70">
        <v>108</v>
      </c>
    </row>
    <row r="227" spans="1:3" ht="12.75">
      <c r="A227" s="24"/>
      <c r="B227" s="24" t="s">
        <v>19</v>
      </c>
      <c r="C227" s="70">
        <v>108</v>
      </c>
    </row>
    <row r="228" spans="1:3" ht="12.75">
      <c r="A228" s="24" t="s">
        <v>542</v>
      </c>
      <c r="B228" s="24" t="s">
        <v>17</v>
      </c>
      <c r="C228" s="70">
        <v>108</v>
      </c>
    </row>
    <row r="229" spans="1:3" ht="12.75">
      <c r="A229" s="24"/>
      <c r="B229" s="24" t="s">
        <v>18</v>
      </c>
      <c r="C229" s="70">
        <v>108</v>
      </c>
    </row>
    <row r="230" spans="1:3" ht="12.75">
      <c r="A230" s="24"/>
      <c r="B230" s="24" t="s">
        <v>19</v>
      </c>
      <c r="C230" s="70">
        <v>120</v>
      </c>
    </row>
    <row r="231" spans="1:3" ht="12.75">
      <c r="A231" s="24" t="s">
        <v>536</v>
      </c>
      <c r="B231" s="24" t="s">
        <v>17</v>
      </c>
      <c r="C231" s="70">
        <v>98</v>
      </c>
    </row>
    <row r="232" spans="1:3" ht="12.75">
      <c r="A232" s="24"/>
      <c r="B232" s="24" t="s">
        <v>18</v>
      </c>
      <c r="C232" s="70">
        <v>120</v>
      </c>
    </row>
    <row r="233" spans="1:3" ht="12.75">
      <c r="A233" s="67"/>
      <c r="B233" s="24" t="s">
        <v>19</v>
      </c>
      <c r="C233" s="71">
        <v>120</v>
      </c>
    </row>
    <row r="234" spans="1:3" ht="13.5" thickBot="1">
      <c r="A234" s="150" t="s">
        <v>537</v>
      </c>
      <c r="B234" s="68" t="s">
        <v>17</v>
      </c>
      <c r="C234" s="72">
        <v>120</v>
      </c>
    </row>
    <row r="235" spans="1:3" ht="16.5" thickBot="1">
      <c r="A235" s="55" t="s">
        <v>30</v>
      </c>
      <c r="B235" s="55"/>
      <c r="C235" s="69">
        <f>SUM(C225:C234)</f>
        <v>1118</v>
      </c>
    </row>
    <row r="237" spans="1:3" ht="12.75">
      <c r="A237" s="3" t="s">
        <v>2</v>
      </c>
      <c r="B237" s="3"/>
      <c r="C237" s="3" t="s">
        <v>20</v>
      </c>
    </row>
    <row r="238" spans="1:3" ht="12.75">
      <c r="A238" s="24" t="s">
        <v>538</v>
      </c>
      <c r="B238" s="24" t="s">
        <v>17</v>
      </c>
      <c r="C238" s="70">
        <v>108</v>
      </c>
    </row>
    <row r="239" spans="1:3" ht="12.75">
      <c r="A239" s="24"/>
      <c r="B239" s="24" t="s">
        <v>18</v>
      </c>
      <c r="C239" s="70">
        <v>108</v>
      </c>
    </row>
    <row r="240" spans="1:3" ht="12.75">
      <c r="A240" s="24"/>
      <c r="B240" s="24" t="s">
        <v>19</v>
      </c>
      <c r="C240" s="70">
        <v>108</v>
      </c>
    </row>
    <row r="241" spans="1:3" ht="12.75">
      <c r="A241" s="24" t="s">
        <v>539</v>
      </c>
      <c r="B241" s="24" t="s">
        <v>17</v>
      </c>
      <c r="C241" s="70">
        <v>120</v>
      </c>
    </row>
    <row r="242" spans="1:3" ht="12.75">
      <c r="A242" s="24"/>
      <c r="B242" s="24" t="s">
        <v>18</v>
      </c>
      <c r="C242" s="70">
        <v>90</v>
      </c>
    </row>
    <row r="243" spans="1:3" ht="12.75">
      <c r="A243" s="24"/>
      <c r="B243" s="24" t="s">
        <v>19</v>
      </c>
      <c r="C243" s="70">
        <v>98</v>
      </c>
    </row>
    <row r="244" spans="1:3" ht="12.75">
      <c r="A244" s="24" t="s">
        <v>540</v>
      </c>
      <c r="B244" s="24" t="s">
        <v>17</v>
      </c>
      <c r="C244" s="70">
        <v>85</v>
      </c>
    </row>
    <row r="245" spans="1:3" ht="12.75">
      <c r="A245" s="24"/>
      <c r="B245" s="24" t="s">
        <v>18</v>
      </c>
      <c r="C245" s="70">
        <v>85</v>
      </c>
    </row>
    <row r="246" spans="1:3" ht="12.75">
      <c r="A246" s="67"/>
      <c r="B246" s="24" t="s">
        <v>19</v>
      </c>
      <c r="C246" s="71">
        <v>85</v>
      </c>
    </row>
    <row r="247" spans="1:3" ht="13.5" thickBot="1">
      <c r="A247" s="150" t="s">
        <v>541</v>
      </c>
      <c r="B247" s="68" t="s">
        <v>17</v>
      </c>
      <c r="C247" s="72">
        <v>108</v>
      </c>
    </row>
    <row r="248" spans="1:3" ht="16.5" thickBot="1">
      <c r="A248" s="55" t="s">
        <v>25</v>
      </c>
      <c r="B248" s="55"/>
      <c r="C248" s="69">
        <f>SUM(C238:C247)</f>
        <v>995</v>
      </c>
    </row>
    <row r="250" spans="1:3" ht="12.75">
      <c r="A250" s="3" t="s">
        <v>2</v>
      </c>
      <c r="B250" s="3"/>
      <c r="C250" s="3" t="s">
        <v>20</v>
      </c>
    </row>
    <row r="251" spans="1:3" ht="12.75">
      <c r="A251" s="24" t="s">
        <v>546</v>
      </c>
      <c r="B251" s="24" t="s">
        <v>17</v>
      </c>
      <c r="C251" s="70">
        <v>98</v>
      </c>
    </row>
    <row r="252" spans="1:3" ht="12.75">
      <c r="A252" s="24"/>
      <c r="B252" s="24" t="s">
        <v>18</v>
      </c>
      <c r="C252" s="70">
        <v>98</v>
      </c>
    </row>
    <row r="253" spans="1:3" ht="12.75">
      <c r="A253" s="24"/>
      <c r="B253" s="24" t="s">
        <v>19</v>
      </c>
      <c r="C253" s="70">
        <v>98</v>
      </c>
    </row>
    <row r="254" spans="1:3" ht="12.75">
      <c r="A254" s="24"/>
      <c r="B254" s="24" t="s">
        <v>17</v>
      </c>
      <c r="C254" s="70"/>
    </row>
    <row r="255" spans="1:3" ht="12.75">
      <c r="A255" s="24"/>
      <c r="B255" s="24" t="s">
        <v>18</v>
      </c>
      <c r="C255" s="70"/>
    </row>
    <row r="256" spans="1:3" ht="12.75">
      <c r="A256" s="24"/>
      <c r="B256" s="24" t="s">
        <v>19</v>
      </c>
      <c r="C256" s="70"/>
    </row>
    <row r="257" spans="1:3" ht="12.75">
      <c r="A257" s="24"/>
      <c r="B257" s="24" t="s">
        <v>17</v>
      </c>
      <c r="C257" s="70"/>
    </row>
    <row r="258" spans="1:3" ht="12.75">
      <c r="A258" s="24"/>
      <c r="B258" s="24" t="s">
        <v>18</v>
      </c>
      <c r="C258" s="70"/>
    </row>
    <row r="259" spans="1:3" ht="12.75">
      <c r="A259" s="67"/>
      <c r="B259" s="24" t="s">
        <v>19</v>
      </c>
      <c r="C259" s="71"/>
    </row>
    <row r="260" spans="1:3" ht="13.5" thickBot="1">
      <c r="A260" s="150"/>
      <c r="B260" s="68" t="s">
        <v>17</v>
      </c>
      <c r="C260" s="72"/>
    </row>
    <row r="261" spans="1:3" ht="16.5" thickBot="1">
      <c r="A261" s="55" t="s">
        <v>545</v>
      </c>
      <c r="B261" s="55"/>
      <c r="C261" s="69">
        <f>SUM(C251:C260)</f>
        <v>294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SheetLayoutView="100" zoomScalePageLayoutView="0" workbookViewId="0" topLeftCell="A4">
      <selection activeCell="D9" sqref="D9"/>
    </sheetView>
  </sheetViews>
  <sheetFormatPr defaultColWidth="9.140625" defaultRowHeight="12.75"/>
  <cols>
    <col min="1" max="1" width="4.8515625" style="0" customWidth="1"/>
    <col min="2" max="2" width="34.00390625" style="0" customWidth="1"/>
    <col min="3" max="3" width="17.8515625" style="0" customWidth="1"/>
    <col min="5" max="5" width="7.57421875" style="0" customWidth="1"/>
    <col min="10" max="10" width="7.8515625" style="0" customWidth="1"/>
    <col min="11" max="11" width="7.7109375" style="0" customWidth="1"/>
  </cols>
  <sheetData>
    <row r="1" ht="15.75">
      <c r="M1" s="13"/>
    </row>
    <row r="2" spans="1:8" ht="18">
      <c r="A2" s="200" t="s">
        <v>44</v>
      </c>
      <c r="B2" s="201"/>
      <c r="C2" s="201"/>
      <c r="D2" s="201"/>
      <c r="E2" s="201"/>
      <c r="F2" s="14"/>
      <c r="G2" s="14"/>
      <c r="H2" s="14"/>
    </row>
    <row r="3" spans="1:8" ht="18">
      <c r="A3" s="202" t="s">
        <v>548</v>
      </c>
      <c r="B3" s="201"/>
      <c r="C3" s="201"/>
      <c r="D3" s="201"/>
      <c r="E3" s="201"/>
      <c r="F3" s="15"/>
      <c r="G3" s="15"/>
      <c r="H3" s="15"/>
    </row>
    <row r="4" spans="1:8" ht="18.75">
      <c r="A4" s="203" t="s">
        <v>42</v>
      </c>
      <c r="B4" s="201"/>
      <c r="C4" s="201"/>
      <c r="D4" s="201"/>
      <c r="E4" s="201"/>
      <c r="F4" s="15"/>
      <c r="G4" s="15"/>
      <c r="H4" s="15"/>
    </row>
    <row r="5" spans="2:3" ht="18">
      <c r="B5" s="15"/>
      <c r="C5" s="18" t="s">
        <v>549</v>
      </c>
    </row>
    <row r="7" spans="1:15" ht="42.75" customHeight="1">
      <c r="A7" s="117"/>
      <c r="B7" s="126" t="s">
        <v>6</v>
      </c>
      <c r="C7" s="127" t="s">
        <v>20</v>
      </c>
      <c r="D7" s="16"/>
      <c r="F7" s="22"/>
      <c r="G7" s="22"/>
      <c r="H7" s="16"/>
      <c r="I7" s="16"/>
      <c r="J7" s="22"/>
      <c r="K7" s="16"/>
      <c r="L7" s="16"/>
      <c r="M7" s="16"/>
      <c r="N7" s="16"/>
      <c r="O7" s="23"/>
    </row>
    <row r="8" spans="1:3" ht="18.75">
      <c r="A8" s="117">
        <v>1</v>
      </c>
      <c r="B8" s="128" t="str">
        <f>'гиря команд'!A157</f>
        <v>Мокшанский</v>
      </c>
      <c r="C8" s="116">
        <f>'гиря команд'!C157</f>
        <v>1156</v>
      </c>
    </row>
    <row r="9" spans="1:15" ht="18.75">
      <c r="A9" s="117">
        <v>2</v>
      </c>
      <c r="B9" s="94" t="str">
        <f>'гиря команд'!A235</f>
        <v>Спасский</v>
      </c>
      <c r="C9" s="116">
        <f>'гиря команд'!C235</f>
        <v>1118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3" ht="18.75">
      <c r="A10" s="117">
        <v>3</v>
      </c>
      <c r="B10" s="128" t="str">
        <f>'гиря команд'!A118</f>
        <v>Лопатинский</v>
      </c>
      <c r="C10" s="116">
        <f>'гиря команд'!C118</f>
        <v>1080</v>
      </c>
    </row>
    <row r="11" spans="1:15" ht="18.75">
      <c r="A11" s="117">
        <v>4</v>
      </c>
      <c r="B11" s="128" t="str">
        <f>'гиря команд'!A105</f>
        <v>Кузнецкий</v>
      </c>
      <c r="C11" s="116">
        <f>'гиря команд'!C105</f>
        <v>1028</v>
      </c>
      <c r="D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8.75">
      <c r="A12" s="117">
        <v>5</v>
      </c>
      <c r="B12" s="94" t="str">
        <f>'гиря команд'!A248</f>
        <v>Шемышейский</v>
      </c>
      <c r="C12" s="116">
        <f>'гиря команд'!C248</f>
        <v>995</v>
      </c>
      <c r="D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8.75">
      <c r="A13" s="117">
        <v>6</v>
      </c>
      <c r="B13" s="128" t="str">
        <f>'гиря команд'!A222</f>
        <v>Сосновоборский</v>
      </c>
      <c r="C13" s="116">
        <f>'гиря команд'!C222</f>
        <v>975</v>
      </c>
      <c r="D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8.75">
      <c r="A14" s="117">
        <v>7</v>
      </c>
      <c r="B14" s="128" t="str">
        <f>'гиря команд'!A40</f>
        <v>Вадинский</v>
      </c>
      <c r="C14" s="116">
        <f>VLOOKUP(B14,'гиря команд'!$A$5:$C$72,3,FALSE)</f>
        <v>962</v>
      </c>
      <c r="D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8.75">
      <c r="A15" s="117">
        <v>8</v>
      </c>
      <c r="B15" s="128" t="str">
        <f>'гиря команд'!A196</f>
        <v>Никольский</v>
      </c>
      <c r="C15" s="116">
        <f>'гиря команд'!C196</f>
        <v>944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8.75">
      <c r="A16" s="117">
        <v>9</v>
      </c>
      <c r="B16" s="128" t="str">
        <f>'гиря команд'!A144</f>
        <v>Малосердобинский</v>
      </c>
      <c r="C16" s="116">
        <f>'гиря команд'!C144</f>
        <v>909</v>
      </c>
      <c r="D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8.75">
      <c r="A17" s="117">
        <v>10</v>
      </c>
      <c r="B17" s="128" t="str">
        <f>'гиря команд'!A27</f>
        <v>Бековский</v>
      </c>
      <c r="C17" s="116">
        <f>VLOOKUP(B17,'гиря команд'!$A$5:$C$72,3,FALSE)</f>
        <v>692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8.75">
      <c r="A18" s="117">
        <v>11</v>
      </c>
      <c r="B18" s="128" t="str">
        <f>'гиря команд'!A53</f>
        <v>Иссинский</v>
      </c>
      <c r="C18" s="116">
        <f>VLOOKUP(B18,'гиря команд'!$A$5:$C$72,3,FALSE)</f>
        <v>684</v>
      </c>
      <c r="D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8.75">
      <c r="A19" s="117">
        <v>12</v>
      </c>
      <c r="B19" s="128" t="str">
        <f>'гиря команд'!A131</f>
        <v>Лунинский</v>
      </c>
      <c r="C19" s="116">
        <f>'гиря команд'!C131</f>
        <v>633</v>
      </c>
      <c r="D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8.75">
      <c r="A20" s="117">
        <v>13</v>
      </c>
      <c r="B20" s="128" t="str">
        <f>'гиря команд'!A183</f>
        <v>Нижнеломовский</v>
      </c>
      <c r="C20" s="116">
        <f>'гиря команд'!C183</f>
        <v>614</v>
      </c>
      <c r="D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8.75">
      <c r="A21" s="117">
        <v>14</v>
      </c>
      <c r="B21" s="94" t="str">
        <f>'гиря команд'!A209</f>
        <v>Неверкинский</v>
      </c>
      <c r="C21" s="116">
        <f>'гиря команд'!C209</f>
        <v>580</v>
      </c>
      <c r="D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ht="23.25" customHeight="1">
      <c r="A22" s="117">
        <v>15</v>
      </c>
      <c r="B22" s="128" t="str">
        <f>'гиря команд'!A66</f>
        <v>Каменский</v>
      </c>
      <c r="C22" s="116">
        <f>VLOOKUP(B22,'гиря команд'!$A$5:$C$72,3,FALSE)</f>
        <v>507</v>
      </c>
      <c r="D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3" ht="18.75">
      <c r="A23" s="117">
        <v>16</v>
      </c>
      <c r="B23" s="128" t="str">
        <f>'гиря команд'!A14</f>
        <v>Бессоновский</v>
      </c>
      <c r="C23" s="116">
        <f>VLOOKUP(B23,'гиря команд'!$A$5:$C$72,3,FALSE)</f>
        <v>386</v>
      </c>
    </row>
    <row r="24" spans="1:15" ht="18.75">
      <c r="A24" s="117">
        <v>17</v>
      </c>
      <c r="B24" s="128" t="str">
        <f>'гиря команд'!A79</f>
        <v>Камешкирский</v>
      </c>
      <c r="C24" s="116">
        <f>'гиря команд'!C79</f>
        <v>358</v>
      </c>
      <c r="D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3" ht="18.75">
      <c r="A25" s="117">
        <v>18</v>
      </c>
      <c r="B25" s="128" t="str">
        <f>'гиря команд'!A170</f>
        <v>Наровчатский</v>
      </c>
      <c r="C25" s="116">
        <f>'гиря команд'!C170</f>
        <v>324</v>
      </c>
    </row>
    <row r="26" spans="1:3" ht="18.75">
      <c r="A26" s="117">
        <v>19</v>
      </c>
      <c r="B26" s="94" t="str">
        <f>'гиря команд'!A261</f>
        <v>Пезенский</v>
      </c>
      <c r="C26" s="116">
        <f>'гиря команд'!C261</f>
        <v>294</v>
      </c>
    </row>
    <row r="27" spans="1:3" ht="18.75">
      <c r="A27" s="117">
        <v>20</v>
      </c>
      <c r="B27" s="128" t="str">
        <f>'гиря команд'!A92</f>
        <v>Колышлейский</v>
      </c>
      <c r="C27" s="116">
        <f>'гиря команд'!C92</f>
        <v>108</v>
      </c>
    </row>
    <row r="28" ht="15">
      <c r="C28" s="5"/>
    </row>
    <row r="29" ht="15">
      <c r="C29" s="5"/>
    </row>
    <row r="30" ht="15">
      <c r="C30" s="5"/>
    </row>
    <row r="31" ht="15">
      <c r="C31" s="5"/>
    </row>
    <row r="32" ht="15">
      <c r="C32" s="5"/>
    </row>
    <row r="33" ht="15">
      <c r="C33" s="6"/>
    </row>
  </sheetData>
  <sheetProtection/>
  <mergeCells count="3"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scale="73" r:id="rId1"/>
  <colBreaks count="1" manualBreakCount="1">
    <brk id="6" min="1" max="2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261"/>
  <sheetViews>
    <sheetView view="pageBreakPreview" zoomScaleSheetLayoutView="100" zoomScalePageLayoutView="0" workbookViewId="0" topLeftCell="A208">
      <selection activeCell="C253" sqref="C253"/>
    </sheetView>
  </sheetViews>
  <sheetFormatPr defaultColWidth="9.140625" defaultRowHeight="12.75"/>
  <cols>
    <col min="1" max="1" width="21.140625" style="0" customWidth="1"/>
    <col min="2" max="2" width="12.00390625" style="0" customWidth="1"/>
    <col min="3" max="3" width="10.7109375" style="0" bestFit="1" customWidth="1"/>
    <col min="4" max="4" width="9.140625" style="25" customWidth="1"/>
    <col min="6" max="6" width="16.140625" style="0" customWidth="1"/>
    <col min="7" max="7" width="13.8515625" style="0" customWidth="1"/>
  </cols>
  <sheetData>
    <row r="1" spans="1:2" ht="12.75">
      <c r="A1" s="27" t="s">
        <v>43</v>
      </c>
      <c r="B1" s="27"/>
    </row>
    <row r="3" spans="1:3" ht="12.75">
      <c r="A3" s="3" t="s">
        <v>2</v>
      </c>
      <c r="B3" s="3"/>
      <c r="C3" s="3" t="s">
        <v>20</v>
      </c>
    </row>
    <row r="4" spans="1:3" ht="12.75">
      <c r="A4" s="24" t="s">
        <v>438</v>
      </c>
      <c r="B4" s="24" t="s">
        <v>17</v>
      </c>
      <c r="C4" s="70">
        <f>VLOOKUP(A4,'гири лич'!$A$5:$H$69,5,FALSE)</f>
        <v>85</v>
      </c>
    </row>
    <row r="5" spans="1:3" ht="12.75">
      <c r="A5" s="24"/>
      <c r="B5" s="24" t="s">
        <v>18</v>
      </c>
      <c r="C5" s="70">
        <v>108</v>
      </c>
    </row>
    <row r="6" spans="1:3" ht="12.75">
      <c r="A6" s="24"/>
      <c r="B6" s="24"/>
      <c r="C6" s="70"/>
    </row>
    <row r="7" spans="1:3" ht="12.75">
      <c r="A7" s="24"/>
      <c r="B7" s="24" t="s">
        <v>17</v>
      </c>
      <c r="C7" s="70"/>
    </row>
    <row r="8" spans="1:3" ht="12.75">
      <c r="A8" s="24"/>
      <c r="B8" s="24" t="s">
        <v>18</v>
      </c>
      <c r="C8" s="70"/>
    </row>
    <row r="9" spans="1:3" ht="12.75">
      <c r="A9" s="24"/>
      <c r="B9" s="24"/>
      <c r="C9" s="70"/>
    </row>
    <row r="10" spans="1:3" ht="12.75">
      <c r="A10" s="24"/>
      <c r="B10" s="24" t="s">
        <v>17</v>
      </c>
      <c r="C10" s="70">
        <v>0</v>
      </c>
    </row>
    <row r="11" spans="1:3" ht="12.75">
      <c r="A11" s="24"/>
      <c r="B11" s="24" t="s">
        <v>18</v>
      </c>
      <c r="C11" s="70">
        <v>0</v>
      </c>
    </row>
    <row r="12" spans="1:3" ht="12.75">
      <c r="A12" s="67"/>
      <c r="B12" s="24"/>
      <c r="C12" s="71"/>
    </row>
    <row r="13" spans="1:3" ht="13.5" thickBot="1">
      <c r="A13" s="150" t="s">
        <v>490</v>
      </c>
      <c r="B13" s="68" t="s">
        <v>17</v>
      </c>
      <c r="C13" s="72">
        <v>85</v>
      </c>
    </row>
    <row r="14" spans="1:3" ht="16.5" thickBot="1">
      <c r="A14" s="55" t="s">
        <v>29</v>
      </c>
      <c r="B14" s="55"/>
      <c r="C14" s="69">
        <f>SUM(C4:C13)</f>
        <v>278</v>
      </c>
    </row>
    <row r="16" spans="1:3" ht="12.75">
      <c r="A16" s="3" t="s">
        <v>2</v>
      </c>
      <c r="B16" s="3"/>
      <c r="C16" s="3" t="s">
        <v>20</v>
      </c>
    </row>
    <row r="17" spans="1:3" ht="12.75">
      <c r="A17" s="24" t="s">
        <v>491</v>
      </c>
      <c r="B17" s="24" t="s">
        <v>17</v>
      </c>
      <c r="C17" s="70">
        <v>98</v>
      </c>
    </row>
    <row r="18" spans="1:3" ht="12.75">
      <c r="A18" s="24"/>
      <c r="B18" s="24" t="s">
        <v>18</v>
      </c>
      <c r="C18" s="70">
        <v>90</v>
      </c>
    </row>
    <row r="19" spans="1:3" ht="12.75">
      <c r="A19" s="24"/>
      <c r="B19" s="24" t="s">
        <v>19</v>
      </c>
      <c r="C19" s="70"/>
    </row>
    <row r="20" spans="1:3" ht="12.75">
      <c r="A20" s="24" t="s">
        <v>492</v>
      </c>
      <c r="B20" s="24" t="s">
        <v>17</v>
      </c>
      <c r="C20" s="70">
        <v>108</v>
      </c>
    </row>
    <row r="21" spans="1:3" ht="12.75">
      <c r="A21" s="24"/>
      <c r="B21" s="24" t="s">
        <v>18</v>
      </c>
      <c r="C21" s="70">
        <v>120</v>
      </c>
    </row>
    <row r="22" spans="1:3" ht="12.75">
      <c r="A22" s="24"/>
      <c r="B22" s="24" t="s">
        <v>19</v>
      </c>
      <c r="C22" s="70"/>
    </row>
    <row r="23" spans="1:3" ht="12.75">
      <c r="A23" s="24"/>
      <c r="B23" s="24" t="s">
        <v>17</v>
      </c>
      <c r="C23" s="70">
        <v>0</v>
      </c>
    </row>
    <row r="24" spans="1:3" ht="12.75">
      <c r="A24" s="24"/>
      <c r="B24" s="24" t="s">
        <v>18</v>
      </c>
      <c r="C24" s="70">
        <v>0</v>
      </c>
    </row>
    <row r="25" spans="1:3" ht="12.75">
      <c r="A25" s="67"/>
      <c r="B25" s="24" t="s">
        <v>19</v>
      </c>
      <c r="C25" s="71">
        <v>0</v>
      </c>
    </row>
    <row r="26" spans="1:3" ht="13.5" thickBot="1">
      <c r="A26" s="150" t="s">
        <v>493</v>
      </c>
      <c r="B26" s="68" t="s">
        <v>17</v>
      </c>
      <c r="C26" s="72">
        <v>90</v>
      </c>
    </row>
    <row r="27" spans="1:3" ht="16.5" thickBot="1">
      <c r="A27" s="55" t="s">
        <v>10</v>
      </c>
      <c r="B27" s="55"/>
      <c r="C27" s="69">
        <f>C17+C18+C20+C21+C26</f>
        <v>506</v>
      </c>
    </row>
    <row r="29" spans="1:3" ht="12.75">
      <c r="A29" s="3" t="s">
        <v>2</v>
      </c>
      <c r="B29" s="3"/>
      <c r="C29" s="3" t="s">
        <v>20</v>
      </c>
    </row>
    <row r="30" spans="1:3" ht="12.75">
      <c r="A30" s="24" t="s">
        <v>494</v>
      </c>
      <c r="B30" s="24" t="s">
        <v>17</v>
      </c>
      <c r="C30" s="70">
        <v>90</v>
      </c>
    </row>
    <row r="31" spans="1:3" ht="12.75">
      <c r="A31" s="24"/>
      <c r="B31" s="24" t="s">
        <v>18</v>
      </c>
      <c r="C31" s="70">
        <v>108</v>
      </c>
    </row>
    <row r="32" spans="1:3" ht="12.75">
      <c r="A32" s="24"/>
      <c r="B32" s="24" t="s">
        <v>19</v>
      </c>
      <c r="C32" s="70"/>
    </row>
    <row r="33" spans="1:3" ht="12.75">
      <c r="A33" s="24" t="s">
        <v>495</v>
      </c>
      <c r="B33" s="24" t="s">
        <v>17</v>
      </c>
      <c r="C33" s="70">
        <v>90</v>
      </c>
    </row>
    <row r="34" spans="1:3" ht="12.75">
      <c r="A34" s="24"/>
      <c r="B34" s="24" t="s">
        <v>18</v>
      </c>
      <c r="C34" s="70">
        <v>90</v>
      </c>
    </row>
    <row r="35" spans="1:3" ht="12.75">
      <c r="A35" s="24"/>
      <c r="B35" s="24" t="s">
        <v>19</v>
      </c>
      <c r="C35" s="70"/>
    </row>
    <row r="36" spans="1:3" ht="12.75">
      <c r="A36" s="24" t="s">
        <v>543</v>
      </c>
      <c r="B36" s="24" t="s">
        <v>17</v>
      </c>
      <c r="C36" s="70"/>
    </row>
    <row r="37" spans="1:3" ht="12.75">
      <c r="A37" s="24"/>
      <c r="B37" s="24" t="s">
        <v>18</v>
      </c>
      <c r="C37" s="70">
        <v>108</v>
      </c>
    </row>
    <row r="38" spans="1:3" ht="12.75">
      <c r="A38" s="67"/>
      <c r="B38" s="24" t="s">
        <v>19</v>
      </c>
      <c r="C38" s="71"/>
    </row>
    <row r="39" spans="1:3" ht="13.5" thickBot="1">
      <c r="A39" s="150" t="s">
        <v>496</v>
      </c>
      <c r="B39" s="68" t="s">
        <v>17</v>
      </c>
      <c r="C39" s="72">
        <v>108</v>
      </c>
    </row>
    <row r="40" spans="1:3" ht="16.5" thickBot="1">
      <c r="A40" s="55" t="s">
        <v>34</v>
      </c>
      <c r="B40" s="55"/>
      <c r="C40" s="69">
        <f>SUM(C30:C39)</f>
        <v>594</v>
      </c>
    </row>
    <row r="41" ht="9.75" customHeight="1"/>
    <row r="42" spans="1:3" ht="12.75">
      <c r="A42" s="3" t="s">
        <v>2</v>
      </c>
      <c r="B42" s="3"/>
      <c r="C42" s="3" t="s">
        <v>20</v>
      </c>
    </row>
    <row r="43" spans="1:3" ht="12.75">
      <c r="A43" s="24" t="s">
        <v>497</v>
      </c>
      <c r="B43" s="24" t="s">
        <v>17</v>
      </c>
      <c r="C43" s="70">
        <v>82</v>
      </c>
    </row>
    <row r="44" spans="1:3" ht="12.75">
      <c r="A44" s="24"/>
      <c r="B44" s="24" t="s">
        <v>18</v>
      </c>
      <c r="C44" s="70">
        <v>85</v>
      </c>
    </row>
    <row r="45" spans="1:3" ht="12.75">
      <c r="A45" s="24"/>
      <c r="B45" s="24" t="s">
        <v>19</v>
      </c>
      <c r="C45" s="70"/>
    </row>
    <row r="46" spans="1:3" ht="12.75">
      <c r="A46" s="24" t="s">
        <v>498</v>
      </c>
      <c r="B46" s="24" t="s">
        <v>17</v>
      </c>
      <c r="C46" s="70">
        <v>85</v>
      </c>
    </row>
    <row r="47" spans="1:3" ht="12.75">
      <c r="A47" s="24"/>
      <c r="B47" s="24" t="s">
        <v>18</v>
      </c>
      <c r="C47" s="70">
        <v>82</v>
      </c>
    </row>
    <row r="48" spans="1:3" ht="12.75">
      <c r="A48" s="24"/>
      <c r="B48" s="24" t="s">
        <v>19</v>
      </c>
      <c r="C48" s="70"/>
    </row>
    <row r="49" spans="1:3" ht="12.75">
      <c r="A49" s="24" t="s">
        <v>544</v>
      </c>
      <c r="B49" s="24" t="s">
        <v>17</v>
      </c>
      <c r="C49" s="70">
        <v>85</v>
      </c>
    </row>
    <row r="50" spans="1:3" ht="10.5" customHeight="1">
      <c r="A50" s="24"/>
      <c r="B50" s="24" t="s">
        <v>18</v>
      </c>
      <c r="C50" s="70">
        <v>0</v>
      </c>
    </row>
    <row r="51" spans="1:3" ht="10.5" customHeight="1">
      <c r="A51" s="67"/>
      <c r="B51" s="24" t="s">
        <v>19</v>
      </c>
      <c r="C51" s="71">
        <v>0</v>
      </c>
    </row>
    <row r="52" spans="1:3" ht="13.5" thickBot="1">
      <c r="A52" s="150" t="s">
        <v>499</v>
      </c>
      <c r="B52" s="68" t="s">
        <v>17</v>
      </c>
      <c r="C52" s="72">
        <v>98</v>
      </c>
    </row>
    <row r="53" spans="1:3" ht="16.5" thickBot="1">
      <c r="A53" s="55" t="s">
        <v>92</v>
      </c>
      <c r="B53" s="55"/>
      <c r="C53" s="69">
        <f>SUM(C43:C52)</f>
        <v>517</v>
      </c>
    </row>
    <row r="55" spans="1:3" ht="12.75">
      <c r="A55" s="3" t="s">
        <v>2</v>
      </c>
      <c r="B55" s="3"/>
      <c r="C55" s="3" t="s">
        <v>20</v>
      </c>
    </row>
    <row r="56" spans="1:3" ht="12.75">
      <c r="A56" s="24" t="s">
        <v>500</v>
      </c>
      <c r="B56" s="24" t="s">
        <v>17</v>
      </c>
      <c r="C56" s="70">
        <v>79</v>
      </c>
    </row>
    <row r="57" spans="1:3" ht="12.75">
      <c r="A57" s="24"/>
      <c r="B57" s="24" t="s">
        <v>18</v>
      </c>
      <c r="C57" s="70">
        <v>79</v>
      </c>
    </row>
    <row r="58" spans="1:3" ht="12.75">
      <c r="A58" s="24"/>
      <c r="B58" s="24" t="s">
        <v>19</v>
      </c>
      <c r="C58" s="70"/>
    </row>
    <row r="59" spans="1:3" ht="12.75">
      <c r="A59" s="24" t="s">
        <v>501</v>
      </c>
      <c r="B59" s="24" t="s">
        <v>17</v>
      </c>
      <c r="C59" s="70">
        <v>90</v>
      </c>
    </row>
    <row r="60" spans="1:3" ht="12.75">
      <c r="A60" s="24"/>
      <c r="B60" s="24" t="s">
        <v>18</v>
      </c>
      <c r="C60" s="70">
        <v>90</v>
      </c>
    </row>
    <row r="61" spans="1:3" ht="12.75">
      <c r="A61" s="24"/>
      <c r="B61" s="24" t="s">
        <v>19</v>
      </c>
      <c r="C61" s="70"/>
    </row>
    <row r="62" spans="1:3" ht="12.75">
      <c r="A62" s="24"/>
      <c r="B62" s="24" t="s">
        <v>17</v>
      </c>
      <c r="C62" s="70">
        <v>0</v>
      </c>
    </row>
    <row r="63" spans="1:3" ht="12.75">
      <c r="A63" s="24"/>
      <c r="B63" s="24" t="s">
        <v>18</v>
      </c>
      <c r="C63" s="70">
        <v>0</v>
      </c>
    </row>
    <row r="64" spans="1:3" ht="12.75">
      <c r="A64" s="67"/>
      <c r="B64" s="24" t="s">
        <v>19</v>
      </c>
      <c r="C64" s="71">
        <v>0</v>
      </c>
    </row>
    <row r="65" spans="1:3" ht="13.5" thickBot="1">
      <c r="A65" s="150"/>
      <c r="B65" s="68" t="s">
        <v>17</v>
      </c>
      <c r="C65" s="72"/>
    </row>
    <row r="66" spans="1:3" ht="16.5" thickBot="1">
      <c r="A66" s="55" t="s">
        <v>5</v>
      </c>
      <c r="B66" s="55"/>
      <c r="C66" s="69">
        <f>SUM(C56:C65)</f>
        <v>338</v>
      </c>
    </row>
    <row r="68" spans="1:3" ht="12.75">
      <c r="A68" s="3" t="s">
        <v>2</v>
      </c>
      <c r="B68" s="3"/>
      <c r="C68" s="3" t="s">
        <v>20</v>
      </c>
    </row>
    <row r="69" spans="1:3" ht="12.75">
      <c r="A69" s="24" t="s">
        <v>502</v>
      </c>
      <c r="B69" s="24" t="s">
        <v>17</v>
      </c>
      <c r="C69" s="70">
        <v>85</v>
      </c>
    </row>
    <row r="70" spans="1:3" ht="12.75">
      <c r="A70" s="24"/>
      <c r="B70" s="24" t="s">
        <v>18</v>
      </c>
      <c r="C70" s="70">
        <v>90</v>
      </c>
    </row>
    <row r="71" spans="1:3" ht="12.75">
      <c r="A71" s="24"/>
      <c r="B71" s="24" t="s">
        <v>19</v>
      </c>
      <c r="C71" s="70">
        <v>85</v>
      </c>
    </row>
    <row r="72" spans="1:3" ht="12.75">
      <c r="A72" s="24"/>
      <c r="B72" s="24" t="s">
        <v>17</v>
      </c>
      <c r="C72" s="70"/>
    </row>
    <row r="73" spans="1:3" ht="12.75">
      <c r="A73" s="24"/>
      <c r="B73" s="24" t="s">
        <v>18</v>
      </c>
      <c r="C73" s="70"/>
    </row>
    <row r="74" spans="1:3" ht="12.75">
      <c r="A74" s="24"/>
      <c r="B74" s="24" t="s">
        <v>19</v>
      </c>
      <c r="C74" s="70"/>
    </row>
    <row r="75" spans="1:3" ht="12.75">
      <c r="A75" s="24"/>
      <c r="B75" s="24" t="s">
        <v>17</v>
      </c>
      <c r="C75" s="70">
        <v>0</v>
      </c>
    </row>
    <row r="76" spans="1:3" ht="12.75">
      <c r="A76" s="24"/>
      <c r="B76" s="24" t="s">
        <v>18</v>
      </c>
      <c r="C76" s="70">
        <v>0</v>
      </c>
    </row>
    <row r="77" spans="1:3" ht="12.75">
      <c r="A77" s="67"/>
      <c r="B77" s="24" t="s">
        <v>19</v>
      </c>
      <c r="C77" s="71">
        <v>0</v>
      </c>
    </row>
    <row r="78" spans="1:3" ht="13.5" thickBot="1">
      <c r="A78" s="150" t="s">
        <v>503</v>
      </c>
      <c r="B78" s="68" t="s">
        <v>17</v>
      </c>
      <c r="C78" s="72">
        <v>98</v>
      </c>
    </row>
    <row r="79" spans="1:3" ht="16.5" thickBot="1">
      <c r="A79" s="55" t="s">
        <v>11</v>
      </c>
      <c r="B79" s="55"/>
      <c r="C79" s="69">
        <f>SUM(C69:C78)</f>
        <v>358</v>
      </c>
    </row>
    <row r="81" spans="1:3" ht="12.75">
      <c r="A81" s="3" t="s">
        <v>2</v>
      </c>
      <c r="B81" s="3"/>
      <c r="C81" s="3" t="s">
        <v>20</v>
      </c>
    </row>
    <row r="82" spans="1:3" ht="12.75">
      <c r="A82" s="24"/>
      <c r="B82" s="24" t="s">
        <v>17</v>
      </c>
      <c r="C82" s="70"/>
    </row>
    <row r="83" spans="1:3" ht="12.75">
      <c r="A83" s="24"/>
      <c r="B83" s="24" t="s">
        <v>18</v>
      </c>
      <c r="C83" s="70"/>
    </row>
    <row r="84" spans="1:3" ht="12.75">
      <c r="A84" s="24"/>
      <c r="B84" s="24" t="s">
        <v>19</v>
      </c>
      <c r="C84" s="70"/>
    </row>
    <row r="85" spans="1:3" ht="12.75">
      <c r="A85" s="24"/>
      <c r="B85" s="24" t="s">
        <v>17</v>
      </c>
      <c r="C85" s="70"/>
    </row>
    <row r="86" spans="1:3" ht="12.75">
      <c r="A86" s="24"/>
      <c r="B86" s="24" t="s">
        <v>18</v>
      </c>
      <c r="C86" s="70"/>
    </row>
    <row r="87" spans="1:3" ht="12.75">
      <c r="A87" s="24"/>
      <c r="B87" s="24" t="s">
        <v>19</v>
      </c>
      <c r="C87" s="70"/>
    </row>
    <row r="88" spans="1:3" ht="12.75">
      <c r="A88" s="24"/>
      <c r="B88" s="24" t="s">
        <v>17</v>
      </c>
      <c r="C88" s="70">
        <v>0</v>
      </c>
    </row>
    <row r="89" spans="1:3" ht="12.75">
      <c r="A89" s="24"/>
      <c r="B89" s="24" t="s">
        <v>18</v>
      </c>
      <c r="C89" s="70">
        <v>0</v>
      </c>
    </row>
    <row r="90" spans="1:3" ht="12.75">
      <c r="A90" s="67"/>
      <c r="B90" s="24" t="s">
        <v>19</v>
      </c>
      <c r="C90" s="71">
        <v>0</v>
      </c>
    </row>
    <row r="91" spans="1:3" ht="13.5" thickBot="1">
      <c r="A91" s="150" t="s">
        <v>504</v>
      </c>
      <c r="B91" s="68" t="s">
        <v>17</v>
      </c>
      <c r="C91" s="72">
        <v>108</v>
      </c>
    </row>
    <row r="92" spans="1:3" ht="16.5" thickBot="1">
      <c r="A92" s="55" t="s">
        <v>33</v>
      </c>
      <c r="B92" s="55"/>
      <c r="C92" s="69">
        <f>SUM(C82:C91)</f>
        <v>108</v>
      </c>
    </row>
    <row r="94" spans="1:3" ht="12.75">
      <c r="A94" s="3" t="s">
        <v>2</v>
      </c>
      <c r="B94" s="3"/>
      <c r="C94" s="3" t="s">
        <v>20</v>
      </c>
    </row>
    <row r="95" spans="1:3" ht="12.75">
      <c r="A95" s="24" t="s">
        <v>505</v>
      </c>
      <c r="B95" s="24" t="s">
        <v>17</v>
      </c>
      <c r="C95" s="70">
        <v>98</v>
      </c>
    </row>
    <row r="96" spans="1:3" ht="12.75">
      <c r="A96" s="24"/>
      <c r="B96" s="24" t="s">
        <v>18</v>
      </c>
      <c r="C96" s="70">
        <v>120</v>
      </c>
    </row>
    <row r="97" spans="1:3" ht="12.75">
      <c r="A97" s="24"/>
      <c r="B97" s="24" t="s">
        <v>19</v>
      </c>
      <c r="C97" s="70"/>
    </row>
    <row r="98" spans="1:3" ht="12.75">
      <c r="A98" s="24" t="s">
        <v>506</v>
      </c>
      <c r="B98" s="24" t="s">
        <v>17</v>
      </c>
      <c r="C98" s="70">
        <v>98</v>
      </c>
    </row>
    <row r="99" spans="1:3" ht="12.75">
      <c r="A99" s="24"/>
      <c r="B99" s="24" t="s">
        <v>18</v>
      </c>
      <c r="C99" s="70">
        <v>98</v>
      </c>
    </row>
    <row r="100" spans="1:3" ht="12.75">
      <c r="A100" s="24"/>
      <c r="B100" s="24" t="s">
        <v>19</v>
      </c>
      <c r="C100" s="70"/>
    </row>
    <row r="101" spans="1:3" ht="12.75">
      <c r="A101" s="24" t="s">
        <v>507</v>
      </c>
      <c r="B101" s="24" t="s">
        <v>17</v>
      </c>
      <c r="C101" s="70"/>
    </row>
    <row r="102" spans="1:3" ht="12.75">
      <c r="A102" s="24"/>
      <c r="B102" s="24" t="s">
        <v>18</v>
      </c>
      <c r="C102" s="70">
        <v>90</v>
      </c>
    </row>
    <row r="103" spans="1:3" ht="12.75">
      <c r="A103" s="67"/>
      <c r="B103" s="24" t="s">
        <v>19</v>
      </c>
      <c r="C103" s="71"/>
    </row>
    <row r="104" spans="1:3" ht="13.5" thickBot="1">
      <c r="A104" s="150" t="s">
        <v>508</v>
      </c>
      <c r="B104" s="68" t="s">
        <v>17</v>
      </c>
      <c r="C104" s="72">
        <v>98</v>
      </c>
    </row>
    <row r="105" spans="1:3" ht="16.5" thickBot="1">
      <c r="A105" s="55" t="s">
        <v>26</v>
      </c>
      <c r="B105" s="55"/>
      <c r="C105" s="69">
        <f>SUM(C95:C104)</f>
        <v>602</v>
      </c>
    </row>
    <row r="107" spans="1:3" ht="12.75">
      <c r="A107" s="3" t="s">
        <v>2</v>
      </c>
      <c r="B107" s="3"/>
      <c r="C107" s="3" t="s">
        <v>20</v>
      </c>
    </row>
    <row r="108" spans="1:3" ht="12.75">
      <c r="A108" s="24" t="s">
        <v>509</v>
      </c>
      <c r="B108" s="24" t="s">
        <v>17</v>
      </c>
      <c r="C108" s="70">
        <v>108</v>
      </c>
    </row>
    <row r="109" spans="1:3" ht="12.75">
      <c r="A109" s="24"/>
      <c r="B109" s="24" t="s">
        <v>18</v>
      </c>
      <c r="C109" s="70">
        <v>98</v>
      </c>
    </row>
    <row r="110" spans="1:3" ht="12.75">
      <c r="A110" s="24"/>
      <c r="B110" s="24" t="s">
        <v>19</v>
      </c>
      <c r="C110" s="70"/>
    </row>
    <row r="111" spans="1:3" ht="12.75">
      <c r="A111" s="24" t="s">
        <v>510</v>
      </c>
      <c r="B111" s="24" t="s">
        <v>17</v>
      </c>
      <c r="C111" s="70">
        <v>120</v>
      </c>
    </row>
    <row r="112" spans="1:3" ht="12.75">
      <c r="A112" s="24"/>
      <c r="B112" s="24" t="s">
        <v>18</v>
      </c>
      <c r="C112" s="70">
        <v>120</v>
      </c>
    </row>
    <row r="113" spans="1:3" ht="12.75">
      <c r="A113" s="24"/>
      <c r="B113" s="24" t="s">
        <v>19</v>
      </c>
      <c r="C113" s="70"/>
    </row>
    <row r="114" spans="1:3" ht="12.75">
      <c r="A114" s="24" t="s">
        <v>511</v>
      </c>
      <c r="B114" s="24" t="s">
        <v>17</v>
      </c>
      <c r="C114" s="70"/>
    </row>
    <row r="115" spans="1:3" ht="12.75">
      <c r="A115" s="24"/>
      <c r="B115" s="24" t="s">
        <v>18</v>
      </c>
      <c r="C115" s="70">
        <v>98</v>
      </c>
    </row>
    <row r="116" spans="1:3" ht="12.75">
      <c r="A116" s="67"/>
      <c r="B116" s="24" t="s">
        <v>19</v>
      </c>
      <c r="C116" s="71"/>
    </row>
    <row r="117" spans="1:3" ht="13.5" thickBot="1">
      <c r="A117" s="150" t="s">
        <v>512</v>
      </c>
      <c r="B117" s="68" t="s">
        <v>17</v>
      </c>
      <c r="C117" s="72">
        <v>120</v>
      </c>
    </row>
    <row r="118" spans="1:3" ht="16.5" thickBot="1">
      <c r="A118" s="55" t="s">
        <v>12</v>
      </c>
      <c r="B118" s="55"/>
      <c r="C118" s="69">
        <f>SUM(C108:C117)</f>
        <v>664</v>
      </c>
    </row>
    <row r="120" spans="1:3" ht="12.75">
      <c r="A120" s="3" t="s">
        <v>2</v>
      </c>
      <c r="B120" s="3"/>
      <c r="C120" s="3" t="s">
        <v>20</v>
      </c>
    </row>
    <row r="121" spans="1:3" ht="12.75">
      <c r="A121" s="24" t="s">
        <v>513</v>
      </c>
      <c r="B121" s="24" t="s">
        <v>17</v>
      </c>
      <c r="C121" s="70">
        <v>98</v>
      </c>
    </row>
    <row r="122" spans="1:3" ht="12.75">
      <c r="A122" s="24"/>
      <c r="B122" s="24" t="s">
        <v>18</v>
      </c>
      <c r="C122" s="70">
        <v>85</v>
      </c>
    </row>
    <row r="123" spans="1:3" ht="12.75">
      <c r="A123" s="24"/>
      <c r="B123" s="24" t="s">
        <v>19</v>
      </c>
      <c r="C123" s="70"/>
    </row>
    <row r="124" spans="1:3" ht="12.75">
      <c r="A124" s="24" t="s">
        <v>514</v>
      </c>
      <c r="B124" s="24" t="s">
        <v>17</v>
      </c>
      <c r="C124" s="70">
        <v>120</v>
      </c>
    </row>
    <row r="125" spans="1:3" ht="12.75">
      <c r="A125" s="24"/>
      <c r="B125" s="24" t="s">
        <v>18</v>
      </c>
      <c r="C125" s="70">
        <v>120</v>
      </c>
    </row>
    <row r="126" spans="1:3" ht="12.75">
      <c r="A126" s="24"/>
      <c r="B126" s="24" t="s">
        <v>19</v>
      </c>
      <c r="C126" s="70"/>
    </row>
    <row r="127" spans="1:3" ht="12.75">
      <c r="A127" s="24" t="s">
        <v>507</v>
      </c>
      <c r="B127" s="24" t="s">
        <v>17</v>
      </c>
      <c r="C127" s="70"/>
    </row>
    <row r="128" spans="1:3" ht="12.75">
      <c r="A128" s="24"/>
      <c r="B128" s="24" t="s">
        <v>18</v>
      </c>
      <c r="C128" s="70"/>
    </row>
    <row r="129" spans="1:3" ht="12.75">
      <c r="A129" s="67"/>
      <c r="B129" s="24" t="s">
        <v>19</v>
      </c>
      <c r="C129" s="71"/>
    </row>
    <row r="130" spans="1:3" ht="13.5" thickBot="1">
      <c r="A130" s="150"/>
      <c r="B130" s="68" t="s">
        <v>17</v>
      </c>
      <c r="C130" s="72"/>
    </row>
    <row r="131" spans="1:3" ht="16.5" thickBot="1">
      <c r="A131" s="55" t="s">
        <v>126</v>
      </c>
      <c r="B131" s="55"/>
      <c r="C131" s="69">
        <f>SUM(C121:C130)</f>
        <v>423</v>
      </c>
    </row>
    <row r="133" spans="1:3" ht="12.75">
      <c r="A133" s="3" t="s">
        <v>2</v>
      </c>
      <c r="B133" s="3"/>
      <c r="C133" s="3" t="s">
        <v>20</v>
      </c>
    </row>
    <row r="134" spans="1:3" ht="12.75">
      <c r="A134" s="24" t="s">
        <v>515</v>
      </c>
      <c r="B134" s="24" t="s">
        <v>17</v>
      </c>
      <c r="C134" s="70">
        <v>90</v>
      </c>
    </row>
    <row r="135" spans="1:3" ht="12.75">
      <c r="A135" s="24"/>
      <c r="B135" s="24" t="s">
        <v>18</v>
      </c>
      <c r="C135" s="70">
        <v>90</v>
      </c>
    </row>
    <row r="136" spans="1:3" ht="12.75">
      <c r="A136" s="24"/>
      <c r="B136" s="24" t="s">
        <v>19</v>
      </c>
      <c r="C136" s="70"/>
    </row>
    <row r="137" spans="1:3" ht="12.75">
      <c r="A137" s="24" t="s">
        <v>516</v>
      </c>
      <c r="B137" s="24" t="s">
        <v>17</v>
      </c>
      <c r="C137" s="70"/>
    </row>
    <row r="138" spans="1:3" ht="12.75">
      <c r="A138" s="24"/>
      <c r="B138" s="24" t="s">
        <v>18</v>
      </c>
      <c r="C138" s="70">
        <v>85</v>
      </c>
    </row>
    <row r="139" spans="1:3" ht="12.75">
      <c r="A139" s="24"/>
      <c r="B139" s="24" t="s">
        <v>19</v>
      </c>
      <c r="C139" s="70"/>
    </row>
    <row r="140" spans="1:3" ht="12.75">
      <c r="A140" s="24" t="s">
        <v>517</v>
      </c>
      <c r="B140" s="24" t="s">
        <v>17</v>
      </c>
      <c r="C140" s="70">
        <v>98</v>
      </c>
    </row>
    <row r="141" spans="1:3" ht="12.75">
      <c r="A141" s="24"/>
      <c r="B141" s="24" t="s">
        <v>18</v>
      </c>
      <c r="C141" s="70">
        <v>98</v>
      </c>
    </row>
    <row r="142" spans="1:3" ht="12.75">
      <c r="A142" s="67"/>
      <c r="B142" s="24" t="s">
        <v>19</v>
      </c>
      <c r="C142" s="71"/>
    </row>
    <row r="143" spans="1:3" ht="13.5" thickBot="1">
      <c r="A143" s="150" t="s">
        <v>518</v>
      </c>
      <c r="B143" s="68" t="s">
        <v>17</v>
      </c>
      <c r="C143" s="72">
        <v>90</v>
      </c>
    </row>
    <row r="144" spans="1:3" ht="16.5" thickBot="1">
      <c r="A144" s="55" t="s">
        <v>23</v>
      </c>
      <c r="B144" s="55"/>
      <c r="C144" s="69">
        <f>SUM(C134:C143)</f>
        <v>551</v>
      </c>
    </row>
    <row r="146" spans="1:3" ht="12.75">
      <c r="A146" s="3" t="s">
        <v>2</v>
      </c>
      <c r="B146" s="3"/>
      <c r="C146" s="3" t="s">
        <v>20</v>
      </c>
    </row>
    <row r="147" spans="1:3" ht="12.75">
      <c r="A147" s="24" t="s">
        <v>519</v>
      </c>
      <c r="B147" s="24" t="s">
        <v>17</v>
      </c>
      <c r="C147" s="70">
        <v>120</v>
      </c>
    </row>
    <row r="148" spans="1:3" ht="12.75">
      <c r="A148" s="24"/>
      <c r="B148" s="24" t="s">
        <v>18</v>
      </c>
      <c r="C148" s="70">
        <v>120</v>
      </c>
    </row>
    <row r="149" spans="1:3" ht="12.75">
      <c r="A149" s="24"/>
      <c r="B149" s="24" t="s">
        <v>19</v>
      </c>
      <c r="C149" s="70"/>
    </row>
    <row r="150" spans="1:3" ht="12.75">
      <c r="A150" s="24" t="s">
        <v>520</v>
      </c>
      <c r="B150" s="24" t="s">
        <v>17</v>
      </c>
      <c r="C150" s="70">
        <v>120</v>
      </c>
    </row>
    <row r="151" spans="1:3" ht="12.75">
      <c r="A151" s="24"/>
      <c r="B151" s="24" t="s">
        <v>18</v>
      </c>
      <c r="C151" s="70"/>
    </row>
    <row r="152" spans="1:3" ht="12.75">
      <c r="A152" s="24"/>
      <c r="B152" s="24" t="s">
        <v>19</v>
      </c>
      <c r="C152" s="70"/>
    </row>
    <row r="153" spans="1:3" ht="12.75">
      <c r="A153" s="24" t="s">
        <v>521</v>
      </c>
      <c r="B153" s="24" t="s">
        <v>17</v>
      </c>
      <c r="C153" s="70">
        <v>120</v>
      </c>
    </row>
    <row r="154" spans="1:3" ht="12.75">
      <c r="A154" s="24"/>
      <c r="B154" s="24" t="s">
        <v>18</v>
      </c>
      <c r="C154" s="70">
        <v>120</v>
      </c>
    </row>
    <row r="155" spans="1:3" ht="12.75">
      <c r="A155" s="67"/>
      <c r="B155" s="24" t="s">
        <v>19</v>
      </c>
      <c r="C155" s="71"/>
    </row>
    <row r="156" spans="1:3" ht="13.5" thickBot="1">
      <c r="A156" s="150" t="s">
        <v>522</v>
      </c>
      <c r="B156" s="68" t="s">
        <v>17</v>
      </c>
      <c r="C156" s="72">
        <v>120</v>
      </c>
    </row>
    <row r="157" spans="1:3" ht="16.5" thickBot="1">
      <c r="A157" s="55" t="s">
        <v>36</v>
      </c>
      <c r="B157" s="55"/>
      <c r="C157" s="69">
        <f>SUM(C147:C156)</f>
        <v>720</v>
      </c>
    </row>
    <row r="159" spans="1:3" ht="12.75">
      <c r="A159" s="3" t="s">
        <v>2</v>
      </c>
      <c r="B159" s="3"/>
      <c r="C159" s="3" t="s">
        <v>20</v>
      </c>
    </row>
    <row r="160" spans="1:3" ht="12.75">
      <c r="A160" s="24" t="s">
        <v>445</v>
      </c>
      <c r="B160" s="24" t="s">
        <v>17</v>
      </c>
      <c r="C160" s="70">
        <v>108</v>
      </c>
    </row>
    <row r="161" spans="1:3" ht="12.75">
      <c r="A161" s="24"/>
      <c r="B161" s="24" t="s">
        <v>18</v>
      </c>
      <c r="C161" s="70">
        <v>108</v>
      </c>
    </row>
    <row r="162" spans="1:3" ht="12.75">
      <c r="A162" s="24"/>
      <c r="B162" s="24" t="s">
        <v>19</v>
      </c>
      <c r="C162" s="70"/>
    </row>
    <row r="163" spans="1:3" ht="12.75">
      <c r="A163" s="24"/>
      <c r="B163" s="24" t="s">
        <v>17</v>
      </c>
      <c r="C163" s="70"/>
    </row>
    <row r="164" spans="1:3" ht="12.75">
      <c r="A164" s="24"/>
      <c r="B164" s="24" t="s">
        <v>18</v>
      </c>
      <c r="C164" s="70"/>
    </row>
    <row r="165" spans="1:3" ht="12.75">
      <c r="A165" s="24"/>
      <c r="B165" s="24" t="s">
        <v>19</v>
      </c>
      <c r="C165" s="70"/>
    </row>
    <row r="166" spans="1:3" ht="12.75">
      <c r="A166" s="24"/>
      <c r="B166" s="24" t="s">
        <v>17</v>
      </c>
      <c r="C166" s="70">
        <v>0</v>
      </c>
    </row>
    <row r="167" spans="1:3" ht="12.75">
      <c r="A167" s="24"/>
      <c r="B167" s="24" t="s">
        <v>18</v>
      </c>
      <c r="C167" s="70">
        <v>0</v>
      </c>
    </row>
    <row r="168" spans="1:3" ht="12.75">
      <c r="A168" s="67"/>
      <c r="B168" s="24" t="s">
        <v>19</v>
      </c>
      <c r="C168" s="71">
        <v>0</v>
      </c>
    </row>
    <row r="169" spans="1:3" ht="13.5" thickBot="1">
      <c r="A169" s="150"/>
      <c r="B169" s="68" t="s">
        <v>17</v>
      </c>
      <c r="C169" s="72"/>
    </row>
    <row r="170" spans="1:3" ht="16.5" thickBot="1">
      <c r="A170" s="55" t="s">
        <v>150</v>
      </c>
      <c r="B170" s="55"/>
      <c r="C170" s="69">
        <f>SUM(C160:C169)</f>
        <v>216</v>
      </c>
    </row>
    <row r="172" spans="1:3" ht="12.75">
      <c r="A172" s="3" t="s">
        <v>2</v>
      </c>
      <c r="B172" s="3"/>
      <c r="C172" s="3" t="s">
        <v>20</v>
      </c>
    </row>
    <row r="173" spans="1:3" ht="12.75">
      <c r="A173" s="24" t="s">
        <v>523</v>
      </c>
      <c r="B173" s="24" t="s">
        <v>17</v>
      </c>
      <c r="C173" s="70">
        <v>90</v>
      </c>
    </row>
    <row r="174" spans="1:3" ht="12.75">
      <c r="A174" s="24"/>
      <c r="B174" s="24" t="s">
        <v>18</v>
      </c>
      <c r="C174" s="70">
        <v>85</v>
      </c>
    </row>
    <row r="175" spans="1:3" ht="12.75">
      <c r="A175" s="24"/>
      <c r="B175" s="24" t="s">
        <v>19</v>
      </c>
      <c r="C175" s="70"/>
    </row>
    <row r="176" spans="1:3" ht="12.75">
      <c r="A176" s="24" t="s">
        <v>524</v>
      </c>
      <c r="B176" s="24" t="s">
        <v>17</v>
      </c>
      <c r="C176" s="70">
        <v>82</v>
      </c>
    </row>
    <row r="177" spans="1:3" ht="12.75">
      <c r="A177" s="24"/>
      <c r="B177" s="24" t="s">
        <v>18</v>
      </c>
      <c r="C177" s="70">
        <v>82</v>
      </c>
    </row>
    <row r="178" spans="1:3" ht="12.75">
      <c r="A178" s="24"/>
      <c r="B178" s="24" t="s">
        <v>19</v>
      </c>
      <c r="C178" s="70"/>
    </row>
    <row r="179" spans="1:3" ht="12.75">
      <c r="A179" s="24"/>
      <c r="B179" s="24" t="s">
        <v>17</v>
      </c>
      <c r="C179" s="70">
        <v>0</v>
      </c>
    </row>
    <row r="180" spans="1:3" ht="12.75">
      <c r="A180" s="24"/>
      <c r="B180" s="24" t="s">
        <v>18</v>
      </c>
      <c r="C180" s="70">
        <v>0</v>
      </c>
    </row>
    <row r="181" spans="1:3" ht="12.75">
      <c r="A181" s="67"/>
      <c r="B181" s="24" t="s">
        <v>19</v>
      </c>
      <c r="C181" s="71">
        <v>0</v>
      </c>
    </row>
    <row r="182" spans="1:3" ht="13.5" thickBot="1">
      <c r="A182" s="150" t="s">
        <v>547</v>
      </c>
      <c r="B182" s="68" t="s">
        <v>17</v>
      </c>
      <c r="C182" s="72">
        <v>108</v>
      </c>
    </row>
    <row r="183" spans="1:3" ht="16.5" thickBot="1">
      <c r="A183" s="55" t="s">
        <v>85</v>
      </c>
      <c r="B183" s="55"/>
      <c r="C183" s="69">
        <f>SUM(C173:C182)</f>
        <v>447</v>
      </c>
    </row>
    <row r="185" spans="1:3" ht="12.75">
      <c r="A185" s="3" t="s">
        <v>2</v>
      </c>
      <c r="B185" s="3"/>
      <c r="C185" s="3" t="s">
        <v>20</v>
      </c>
    </row>
    <row r="186" spans="1:3" ht="12.75">
      <c r="A186" s="24" t="s">
        <v>525</v>
      </c>
      <c r="B186" s="24" t="s">
        <v>17</v>
      </c>
      <c r="C186" s="70">
        <v>90</v>
      </c>
    </row>
    <row r="187" spans="1:3" ht="12.75">
      <c r="A187" s="24"/>
      <c r="B187" s="24" t="s">
        <v>18</v>
      </c>
      <c r="C187" s="70">
        <v>98</v>
      </c>
    </row>
    <row r="188" spans="1:3" ht="12.75">
      <c r="A188" s="24"/>
      <c r="B188" s="24" t="s">
        <v>19</v>
      </c>
      <c r="C188" s="70"/>
    </row>
    <row r="189" spans="1:3" ht="12.75">
      <c r="A189" s="24" t="s">
        <v>526</v>
      </c>
      <c r="B189" s="24" t="s">
        <v>17</v>
      </c>
      <c r="C189" s="70"/>
    </row>
    <row r="190" spans="1:3" ht="12.75">
      <c r="A190" s="24"/>
      <c r="B190" s="24" t="s">
        <v>18</v>
      </c>
      <c r="C190" s="70">
        <v>90</v>
      </c>
    </row>
    <row r="191" spans="1:3" ht="12.75">
      <c r="A191" s="24"/>
      <c r="B191" s="24" t="s">
        <v>19</v>
      </c>
      <c r="C191" s="70"/>
    </row>
    <row r="192" spans="1:3" ht="12.75">
      <c r="A192" s="24" t="s">
        <v>527</v>
      </c>
      <c r="B192" s="24" t="s">
        <v>17</v>
      </c>
      <c r="C192" s="70">
        <v>98</v>
      </c>
    </row>
    <row r="193" spans="1:3" ht="12.75">
      <c r="A193" s="24"/>
      <c r="B193" s="24" t="s">
        <v>18</v>
      </c>
      <c r="C193" s="70">
        <v>90</v>
      </c>
    </row>
    <row r="194" spans="1:3" ht="12.75">
      <c r="A194" s="67"/>
      <c r="B194" s="24" t="s">
        <v>19</v>
      </c>
      <c r="C194" s="71"/>
    </row>
    <row r="195" spans="1:3" ht="13.5" thickBot="1">
      <c r="A195" s="150" t="s">
        <v>528</v>
      </c>
      <c r="B195" s="68" t="s">
        <v>17</v>
      </c>
      <c r="C195" s="72">
        <v>120</v>
      </c>
    </row>
    <row r="196" spans="1:3" ht="16.5" thickBot="1">
      <c r="A196" s="55" t="s">
        <v>153</v>
      </c>
      <c r="B196" s="55"/>
      <c r="C196" s="69">
        <f>SUM(C186:C195)</f>
        <v>586</v>
      </c>
    </row>
    <row r="198" spans="1:3" ht="12.75">
      <c r="A198" s="3" t="s">
        <v>2</v>
      </c>
      <c r="B198" s="3"/>
      <c r="C198" s="3" t="s">
        <v>20</v>
      </c>
    </row>
    <row r="199" spans="1:3" ht="12.75">
      <c r="A199" s="24" t="s">
        <v>529</v>
      </c>
      <c r="B199" s="24" t="s">
        <v>17</v>
      </c>
      <c r="C199" s="70">
        <v>82</v>
      </c>
    </row>
    <row r="200" spans="1:3" ht="12.75">
      <c r="A200" s="24"/>
      <c r="B200" s="24" t="s">
        <v>18</v>
      </c>
      <c r="C200" s="70">
        <v>82</v>
      </c>
    </row>
    <row r="201" spans="1:3" ht="12.75">
      <c r="A201" s="24"/>
      <c r="B201" s="24" t="s">
        <v>19</v>
      </c>
      <c r="C201" s="70"/>
    </row>
    <row r="202" spans="1:3" ht="12.75">
      <c r="A202" s="24" t="s">
        <v>530</v>
      </c>
      <c r="B202" s="24" t="s">
        <v>17</v>
      </c>
      <c r="C202" s="70">
        <v>85</v>
      </c>
    </row>
    <row r="203" spans="1:3" ht="12.75">
      <c r="A203" s="24"/>
      <c r="B203" s="24" t="s">
        <v>18</v>
      </c>
      <c r="C203" s="70">
        <v>85</v>
      </c>
    </row>
    <row r="204" spans="1:3" ht="12.75">
      <c r="A204" s="24"/>
      <c r="B204" s="24" t="s">
        <v>19</v>
      </c>
      <c r="C204" s="70"/>
    </row>
    <row r="205" spans="1:3" ht="12.75">
      <c r="A205" s="24"/>
      <c r="B205" s="24" t="s">
        <v>17</v>
      </c>
      <c r="C205" s="70">
        <v>0</v>
      </c>
    </row>
    <row r="206" spans="1:3" ht="12.75">
      <c r="A206" s="24"/>
      <c r="B206" s="24" t="s">
        <v>18</v>
      </c>
      <c r="C206" s="70">
        <v>0</v>
      </c>
    </row>
    <row r="207" spans="1:3" ht="12.75">
      <c r="A207" s="67"/>
      <c r="B207" s="24" t="s">
        <v>19</v>
      </c>
      <c r="C207" s="71">
        <v>0</v>
      </c>
    </row>
    <row r="208" spans="1:3" ht="13.5" thickBot="1">
      <c r="A208" s="150" t="s">
        <v>531</v>
      </c>
      <c r="B208" s="68" t="s">
        <v>17</v>
      </c>
      <c r="C208" s="72">
        <v>79</v>
      </c>
    </row>
    <row r="209" spans="1:3" ht="16.5" thickBot="1">
      <c r="A209" s="55" t="s">
        <v>32</v>
      </c>
      <c r="B209" s="55"/>
      <c r="C209" s="69">
        <f>SUM(C199:C208)</f>
        <v>413</v>
      </c>
    </row>
    <row r="211" spans="1:3" ht="12.75">
      <c r="A211" s="3" t="s">
        <v>2</v>
      </c>
      <c r="B211" s="3"/>
      <c r="C211" s="3" t="s">
        <v>20</v>
      </c>
    </row>
    <row r="212" spans="1:3" ht="12.75">
      <c r="A212" s="24" t="s">
        <v>532</v>
      </c>
      <c r="B212" s="24" t="s">
        <v>17</v>
      </c>
      <c r="C212" s="70"/>
    </row>
    <row r="213" spans="1:3" ht="12.75">
      <c r="A213" s="24"/>
      <c r="B213" s="24" t="s">
        <v>18</v>
      </c>
      <c r="C213" s="70">
        <v>79</v>
      </c>
    </row>
    <row r="214" spans="1:3" ht="12.75">
      <c r="A214" s="24"/>
      <c r="B214" s="24" t="s">
        <v>19</v>
      </c>
      <c r="C214" s="70"/>
    </row>
    <row r="215" spans="1:3" ht="12.75">
      <c r="A215" s="24" t="s">
        <v>435</v>
      </c>
      <c r="B215" s="24" t="s">
        <v>17</v>
      </c>
      <c r="C215" s="70">
        <v>108</v>
      </c>
    </row>
    <row r="216" spans="1:3" ht="12.75">
      <c r="A216" s="24"/>
      <c r="B216" s="24" t="s">
        <v>18</v>
      </c>
      <c r="C216" s="70">
        <v>98</v>
      </c>
    </row>
    <row r="217" spans="1:3" ht="12.75">
      <c r="A217" s="24"/>
      <c r="B217" s="24" t="s">
        <v>19</v>
      </c>
      <c r="C217" s="70"/>
    </row>
    <row r="218" spans="1:3" ht="12.75">
      <c r="A218" s="24" t="s">
        <v>533</v>
      </c>
      <c r="B218" s="24" t="s">
        <v>17</v>
      </c>
      <c r="C218" s="70">
        <v>120</v>
      </c>
    </row>
    <row r="219" spans="1:3" ht="12.75">
      <c r="A219" s="24"/>
      <c r="B219" s="24" t="s">
        <v>18</v>
      </c>
      <c r="C219" s="70">
        <v>108</v>
      </c>
    </row>
    <row r="220" spans="1:3" ht="12.75">
      <c r="A220" s="67"/>
      <c r="B220" s="24" t="s">
        <v>19</v>
      </c>
      <c r="C220" s="71"/>
    </row>
    <row r="221" spans="1:3" ht="13.5" thickBot="1">
      <c r="A221" s="150" t="s">
        <v>534</v>
      </c>
      <c r="B221" s="68" t="s">
        <v>17</v>
      </c>
      <c r="C221" s="72">
        <v>82</v>
      </c>
    </row>
    <row r="222" spans="1:3" ht="16.5" thickBot="1">
      <c r="A222" s="55" t="s">
        <v>22</v>
      </c>
      <c r="B222" s="55"/>
      <c r="C222" s="69">
        <f>SUM(C212:C221)</f>
        <v>595</v>
      </c>
    </row>
    <row r="224" spans="1:3" ht="12.75">
      <c r="A224" s="3" t="s">
        <v>2</v>
      </c>
      <c r="B224" s="3"/>
      <c r="C224" s="3" t="s">
        <v>20</v>
      </c>
    </row>
    <row r="225" spans="1:3" ht="12.75">
      <c r="A225" s="24" t="s">
        <v>535</v>
      </c>
      <c r="B225" s="24" t="s">
        <v>17</v>
      </c>
      <c r="C225" s="70">
        <v>108</v>
      </c>
    </row>
    <row r="226" spans="1:3" ht="12.75">
      <c r="A226" s="24"/>
      <c r="B226" s="24" t="s">
        <v>18</v>
      </c>
      <c r="C226" s="70">
        <v>108</v>
      </c>
    </row>
    <row r="227" spans="1:3" ht="12.75">
      <c r="A227" s="24"/>
      <c r="B227" s="24" t="s">
        <v>19</v>
      </c>
      <c r="C227" s="70"/>
    </row>
    <row r="228" spans="1:3" ht="12.75">
      <c r="A228" s="24" t="s">
        <v>542</v>
      </c>
      <c r="B228" s="24" t="s">
        <v>17</v>
      </c>
      <c r="C228" s="70">
        <v>108</v>
      </c>
    </row>
    <row r="229" spans="1:3" ht="12.75">
      <c r="A229" s="24"/>
      <c r="B229" s="24" t="s">
        <v>18</v>
      </c>
      <c r="C229" s="70">
        <v>108</v>
      </c>
    </row>
    <row r="230" spans="1:3" ht="12.75">
      <c r="A230" s="24"/>
      <c r="B230" s="24" t="s">
        <v>19</v>
      </c>
      <c r="C230" s="70"/>
    </row>
    <row r="231" spans="1:3" ht="12.75">
      <c r="A231" s="24" t="s">
        <v>536</v>
      </c>
      <c r="B231" s="24" t="s">
        <v>17</v>
      </c>
      <c r="C231" s="70"/>
    </row>
    <row r="232" spans="1:3" ht="12.75">
      <c r="A232" s="24"/>
      <c r="B232" s="24" t="s">
        <v>18</v>
      </c>
      <c r="C232" s="70">
        <v>120</v>
      </c>
    </row>
    <row r="233" spans="1:3" ht="12.75">
      <c r="A233" s="67"/>
      <c r="B233" s="24" t="s">
        <v>19</v>
      </c>
      <c r="C233" s="71"/>
    </row>
    <row r="234" spans="1:3" ht="13.5" thickBot="1">
      <c r="A234" s="150" t="s">
        <v>537</v>
      </c>
      <c r="B234" s="68" t="s">
        <v>17</v>
      </c>
      <c r="C234" s="72">
        <v>120</v>
      </c>
    </row>
    <row r="235" spans="1:3" ht="16.5" thickBot="1">
      <c r="A235" s="55" t="s">
        <v>30</v>
      </c>
      <c r="B235" s="55"/>
      <c r="C235" s="69">
        <f>SUM(C225:C234)</f>
        <v>672</v>
      </c>
    </row>
    <row r="237" spans="1:3" ht="12.75">
      <c r="A237" s="3" t="s">
        <v>2</v>
      </c>
      <c r="B237" s="3"/>
      <c r="C237" s="3" t="s">
        <v>20</v>
      </c>
    </row>
    <row r="238" spans="1:3" ht="12.75">
      <c r="A238" s="24" t="s">
        <v>538</v>
      </c>
      <c r="B238" s="24" t="s">
        <v>17</v>
      </c>
      <c r="C238" s="70">
        <v>108</v>
      </c>
    </row>
    <row r="239" spans="1:3" ht="12.75">
      <c r="A239" s="24"/>
      <c r="B239" s="24" t="s">
        <v>18</v>
      </c>
      <c r="C239" s="70">
        <v>108</v>
      </c>
    </row>
    <row r="240" spans="1:3" ht="12.75">
      <c r="A240" s="24"/>
      <c r="B240" s="24" t="s">
        <v>19</v>
      </c>
      <c r="C240" s="70"/>
    </row>
    <row r="241" spans="1:3" ht="12.75">
      <c r="A241" s="24" t="s">
        <v>539</v>
      </c>
      <c r="B241" s="24" t="s">
        <v>17</v>
      </c>
      <c r="C241" s="70">
        <v>120</v>
      </c>
    </row>
    <row r="242" spans="1:3" ht="12.75">
      <c r="A242" s="24"/>
      <c r="B242" s="24" t="s">
        <v>18</v>
      </c>
      <c r="C242" s="70">
        <v>90</v>
      </c>
    </row>
    <row r="243" spans="1:3" ht="12.75">
      <c r="A243" s="24"/>
      <c r="B243" s="24" t="s">
        <v>19</v>
      </c>
      <c r="C243" s="70"/>
    </row>
    <row r="244" spans="1:3" ht="12.75">
      <c r="A244" s="24" t="s">
        <v>540</v>
      </c>
      <c r="B244" s="24" t="s">
        <v>17</v>
      </c>
      <c r="C244" s="70">
        <v>85</v>
      </c>
    </row>
    <row r="245" spans="1:3" ht="12.75">
      <c r="A245" s="24"/>
      <c r="B245" s="24" t="s">
        <v>18</v>
      </c>
      <c r="C245" s="70"/>
    </row>
    <row r="246" spans="1:3" ht="12.75">
      <c r="A246" s="67"/>
      <c r="B246" s="24" t="s">
        <v>19</v>
      </c>
      <c r="C246" s="71"/>
    </row>
    <row r="247" spans="1:3" ht="13.5" thickBot="1">
      <c r="A247" s="150" t="s">
        <v>541</v>
      </c>
      <c r="B247" s="68" t="s">
        <v>17</v>
      </c>
      <c r="C247" s="72">
        <v>108</v>
      </c>
    </row>
    <row r="248" spans="1:3" ht="16.5" thickBot="1">
      <c r="A248" s="55" t="s">
        <v>25</v>
      </c>
      <c r="B248" s="55"/>
      <c r="C248" s="69">
        <f>SUM(C238:C247)</f>
        <v>619</v>
      </c>
    </row>
    <row r="250" spans="1:3" ht="12.75">
      <c r="A250" s="3" t="s">
        <v>2</v>
      </c>
      <c r="B250" s="3"/>
      <c r="C250" s="3" t="s">
        <v>20</v>
      </c>
    </row>
    <row r="251" spans="1:3" ht="12.75">
      <c r="A251" s="24" t="s">
        <v>546</v>
      </c>
      <c r="B251" s="24" t="s">
        <v>17</v>
      </c>
      <c r="C251" s="70">
        <v>98</v>
      </c>
    </row>
    <row r="252" spans="1:3" ht="12.75">
      <c r="A252" s="24"/>
      <c r="B252" s="24" t="s">
        <v>18</v>
      </c>
      <c r="C252" s="70">
        <v>98</v>
      </c>
    </row>
    <row r="253" spans="1:3" ht="12.75">
      <c r="A253" s="24"/>
      <c r="B253" s="24" t="s">
        <v>19</v>
      </c>
      <c r="C253" s="70"/>
    </row>
    <row r="254" spans="1:3" ht="12.75">
      <c r="A254" s="24"/>
      <c r="B254" s="24" t="s">
        <v>17</v>
      </c>
      <c r="C254" s="70"/>
    </row>
    <row r="255" spans="1:3" ht="12.75">
      <c r="A255" s="24"/>
      <c r="B255" s="24" t="s">
        <v>18</v>
      </c>
      <c r="C255" s="70"/>
    </row>
    <row r="256" spans="1:3" ht="12.75">
      <c r="A256" s="24"/>
      <c r="B256" s="24" t="s">
        <v>19</v>
      </c>
      <c r="C256" s="70"/>
    </row>
    <row r="257" spans="1:3" ht="12.75">
      <c r="A257" s="24"/>
      <c r="B257" s="24" t="s">
        <v>17</v>
      </c>
      <c r="C257" s="70"/>
    </row>
    <row r="258" spans="1:3" ht="12.75">
      <c r="A258" s="24"/>
      <c r="B258" s="24" t="s">
        <v>18</v>
      </c>
      <c r="C258" s="70"/>
    </row>
    <row r="259" spans="1:3" ht="12.75">
      <c r="A259" s="67"/>
      <c r="B259" s="24" t="s">
        <v>19</v>
      </c>
      <c r="C259" s="71"/>
    </row>
    <row r="260" spans="1:3" ht="13.5" thickBot="1">
      <c r="A260" s="150"/>
      <c r="B260" s="68" t="s">
        <v>17</v>
      </c>
      <c r="C260" s="72"/>
    </row>
    <row r="261" spans="1:3" ht="16.5" thickBot="1">
      <c r="A261" s="55" t="s">
        <v>545</v>
      </c>
      <c r="B261" s="55"/>
      <c r="C261" s="69">
        <f>SUM(C251:C260)</f>
        <v>196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SheetLayoutView="100" zoomScalePageLayoutView="0" workbookViewId="0" topLeftCell="A16">
      <selection activeCell="A8" sqref="A8:B27"/>
    </sheetView>
  </sheetViews>
  <sheetFormatPr defaultColWidth="9.140625" defaultRowHeight="12.75"/>
  <cols>
    <col min="1" max="1" width="4.8515625" style="0" customWidth="1"/>
    <col min="2" max="2" width="34.00390625" style="0" customWidth="1"/>
    <col min="3" max="3" width="17.8515625" style="0" customWidth="1"/>
    <col min="5" max="5" width="7.57421875" style="0" customWidth="1"/>
    <col min="10" max="10" width="7.8515625" style="0" customWidth="1"/>
    <col min="11" max="11" width="7.7109375" style="0" customWidth="1"/>
  </cols>
  <sheetData>
    <row r="1" ht="15.75">
      <c r="M1" s="13"/>
    </row>
    <row r="2" spans="1:8" ht="18">
      <c r="A2" s="200" t="s">
        <v>44</v>
      </c>
      <c r="B2" s="201"/>
      <c r="C2" s="201"/>
      <c r="D2" s="201"/>
      <c r="E2" s="201"/>
      <c r="F2" s="14"/>
      <c r="G2" s="14"/>
      <c r="H2" s="14"/>
    </row>
    <row r="3" spans="1:8" ht="18">
      <c r="A3" s="202" t="s">
        <v>548</v>
      </c>
      <c r="B3" s="201"/>
      <c r="C3" s="201"/>
      <c r="D3" s="201"/>
      <c r="E3" s="201"/>
      <c r="F3" s="15"/>
      <c r="G3" s="15"/>
      <c r="H3" s="15"/>
    </row>
    <row r="4" spans="1:8" ht="18.75">
      <c r="A4" s="203" t="s">
        <v>42</v>
      </c>
      <c r="B4" s="201"/>
      <c r="C4" s="201"/>
      <c r="D4" s="201"/>
      <c r="E4" s="201"/>
      <c r="F4" s="15"/>
      <c r="G4" s="15"/>
      <c r="H4" s="15"/>
    </row>
    <row r="5" spans="2:3" ht="18">
      <c r="B5" s="15"/>
      <c r="C5" s="18" t="s">
        <v>549</v>
      </c>
    </row>
    <row r="7" spans="1:15" ht="42.75" customHeight="1">
      <c r="A7" s="117"/>
      <c r="B7" s="126" t="s">
        <v>6</v>
      </c>
      <c r="C7" s="127" t="s">
        <v>20</v>
      </c>
      <c r="D7" s="16"/>
      <c r="F7" s="22"/>
      <c r="G7" s="22"/>
      <c r="H7" s="16"/>
      <c r="I7" s="16"/>
      <c r="J7" s="22"/>
      <c r="K7" s="16"/>
      <c r="L7" s="16"/>
      <c r="M7" s="16"/>
      <c r="N7" s="16"/>
      <c r="O7" s="23"/>
    </row>
    <row r="8" spans="1:3" ht="18.75">
      <c r="A8" s="117">
        <v>1</v>
      </c>
      <c r="B8" s="128" t="str">
        <f>'гиря команд'!A157</f>
        <v>Мокшанский</v>
      </c>
      <c r="C8" s="116">
        <f>'гиря вид команд'!C157</f>
        <v>720</v>
      </c>
    </row>
    <row r="9" spans="1:15" ht="18.75">
      <c r="A9" s="117">
        <v>2</v>
      </c>
      <c r="B9" s="94" t="str">
        <f>'гиря команд'!A235</f>
        <v>Спасский</v>
      </c>
      <c r="C9" s="116">
        <f>'гиря вид команд'!C235</f>
        <v>672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3" ht="18.75">
      <c r="A10" s="117">
        <v>3</v>
      </c>
      <c r="B10" s="128" t="str">
        <f>'гиря команд'!A118</f>
        <v>Лопатинский</v>
      </c>
      <c r="C10" s="116">
        <f>'гиря вид команд'!C118</f>
        <v>664</v>
      </c>
    </row>
    <row r="11" spans="1:15" ht="18.75">
      <c r="A11" s="117">
        <v>4</v>
      </c>
      <c r="B11" s="94" t="str">
        <f>'гиря команд'!A248</f>
        <v>Шемышейский</v>
      </c>
      <c r="C11" s="116">
        <f>'гиря вид команд'!C248</f>
        <v>619</v>
      </c>
      <c r="D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8.75">
      <c r="A12" s="117">
        <v>5</v>
      </c>
      <c r="B12" s="128" t="str">
        <f>'гиря команд'!A105</f>
        <v>Кузнецкий</v>
      </c>
      <c r="C12" s="116">
        <f>'гиря вид команд'!C105</f>
        <v>602</v>
      </c>
      <c r="D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8.75">
      <c r="A13" s="117">
        <v>6</v>
      </c>
      <c r="B13" s="128" t="str">
        <f>'гиря команд'!A222</f>
        <v>Сосновоборский</v>
      </c>
      <c r="C13" s="116">
        <f>'гиря вид команд'!C222</f>
        <v>595</v>
      </c>
      <c r="D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8.75">
      <c r="A14" s="117">
        <v>7</v>
      </c>
      <c r="B14" s="128" t="str">
        <f>'гиря команд'!A40</f>
        <v>Вадинский</v>
      </c>
      <c r="C14" s="116">
        <f>'гиря вид команд'!C40</f>
        <v>594</v>
      </c>
      <c r="D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8.75">
      <c r="A15" s="117">
        <v>8</v>
      </c>
      <c r="B15" s="128" t="str">
        <f>'гиря команд'!A196</f>
        <v>Никольский</v>
      </c>
      <c r="C15" s="116">
        <f>'гиря вид команд'!C196</f>
        <v>586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8.75">
      <c r="A16" s="117">
        <v>9</v>
      </c>
      <c r="B16" s="128" t="str">
        <f>'гиря команд'!A144</f>
        <v>Малосердобинский</v>
      </c>
      <c r="C16" s="116">
        <f>'гиря вид команд'!C144</f>
        <v>551</v>
      </c>
      <c r="D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8.75">
      <c r="A17" s="117">
        <v>10</v>
      </c>
      <c r="B17" s="128" t="str">
        <f>'гиря команд'!A53</f>
        <v>Иссинский</v>
      </c>
      <c r="C17" s="116">
        <f>'гиря вид команд'!C53</f>
        <v>517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8.75">
      <c r="A18" s="117">
        <v>11</v>
      </c>
      <c r="B18" s="128" t="str">
        <f>'гиря команд'!A27</f>
        <v>Бековский</v>
      </c>
      <c r="C18" s="116">
        <f>'гиря вид команд'!C27</f>
        <v>506</v>
      </c>
      <c r="D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8.75">
      <c r="A19" s="117">
        <v>12</v>
      </c>
      <c r="B19" s="128" t="str">
        <f>'гиря команд'!A183</f>
        <v>Нижнеломовский</v>
      </c>
      <c r="C19" s="116">
        <f>'гиря вид команд'!C183</f>
        <v>447</v>
      </c>
      <c r="D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8.75">
      <c r="A20" s="117">
        <v>13</v>
      </c>
      <c r="B20" s="128" t="str">
        <f>'гиря команд'!A131</f>
        <v>Лунинский</v>
      </c>
      <c r="C20" s="116">
        <f>'гиря вид команд'!C131</f>
        <v>423</v>
      </c>
      <c r="D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8.75">
      <c r="A21" s="117">
        <v>14</v>
      </c>
      <c r="B21" s="94" t="str">
        <f>'гиря команд'!A209</f>
        <v>Неверкинский</v>
      </c>
      <c r="C21" s="116">
        <f>'гиря вид команд'!C209</f>
        <v>413</v>
      </c>
      <c r="D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ht="23.25" customHeight="1">
      <c r="A22" s="117">
        <v>15</v>
      </c>
      <c r="B22" s="128" t="str">
        <f>'гиря команд'!A79</f>
        <v>Камешкирский</v>
      </c>
      <c r="C22" s="116">
        <f>'гиря вид команд'!C79</f>
        <v>358</v>
      </c>
      <c r="D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3" ht="18.75">
      <c r="A23" s="117">
        <v>16</v>
      </c>
      <c r="B23" s="128" t="str">
        <f>'гиря команд'!A66</f>
        <v>Каменский</v>
      </c>
      <c r="C23" s="116">
        <f>'гиря вид команд'!C66</f>
        <v>338</v>
      </c>
    </row>
    <row r="24" spans="1:15" ht="18.75">
      <c r="A24" s="117">
        <v>17</v>
      </c>
      <c r="B24" s="128" t="str">
        <f>'гиря команд'!A14</f>
        <v>Бессоновский</v>
      </c>
      <c r="C24" s="116">
        <f>'гиря вид команд'!C14</f>
        <v>278</v>
      </c>
      <c r="D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3" ht="18.75">
      <c r="A25" s="117">
        <v>18</v>
      </c>
      <c r="B25" s="128" t="str">
        <f>'гиря команд'!A170</f>
        <v>Наровчатский</v>
      </c>
      <c r="C25" s="116">
        <f>'гиря вид команд'!C170</f>
        <v>216</v>
      </c>
    </row>
    <row r="26" spans="1:3" ht="18.75">
      <c r="A26" s="117">
        <v>19</v>
      </c>
      <c r="B26" s="94" t="str">
        <f>'гиря команд'!A261</f>
        <v>Пезенский</v>
      </c>
      <c r="C26" s="116">
        <f>'гиря вид команд'!C261</f>
        <v>196</v>
      </c>
    </row>
    <row r="27" spans="1:3" ht="18.75">
      <c r="A27" s="117">
        <v>20</v>
      </c>
      <c r="B27" s="128" t="str">
        <f>'гиря команд'!A92</f>
        <v>Колышлейский</v>
      </c>
      <c r="C27" s="116">
        <f>'гиря вид команд'!C92</f>
        <v>108</v>
      </c>
    </row>
    <row r="28" ht="15">
      <c r="C28" s="5"/>
    </row>
    <row r="29" ht="15">
      <c r="C29" s="5"/>
    </row>
    <row r="30" ht="15">
      <c r="C30" s="5"/>
    </row>
    <row r="31" ht="15">
      <c r="C31" s="5"/>
    </row>
    <row r="32" ht="15">
      <c r="C32" s="5"/>
    </row>
    <row r="33" ht="15">
      <c r="C33" s="6"/>
    </row>
  </sheetData>
  <sheetProtection/>
  <mergeCells count="3"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scale="73" r:id="rId1"/>
  <colBreaks count="1" manualBreakCount="1">
    <brk id="6" min="1" max="2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112"/>
  <sheetViews>
    <sheetView view="pageBreakPreview" zoomScaleSheetLayoutView="100" zoomScalePageLayoutView="0" workbookViewId="0" topLeftCell="A1">
      <selection activeCell="A55" sqref="A55"/>
    </sheetView>
  </sheetViews>
  <sheetFormatPr defaultColWidth="9.140625" defaultRowHeight="12.75"/>
  <cols>
    <col min="1" max="1" width="9.57421875" style="0" customWidth="1"/>
    <col min="2" max="2" width="33.57421875" style="0" customWidth="1"/>
    <col min="3" max="3" width="29.57421875" style="0" customWidth="1"/>
    <col min="4" max="4" width="20.140625" style="0" customWidth="1"/>
    <col min="5" max="5" width="18.421875" style="0" customWidth="1"/>
    <col min="6" max="6" width="8.57421875" style="0" customWidth="1"/>
    <col min="7" max="7" width="7.8515625" style="0" customWidth="1"/>
    <col min="8" max="8" width="8.7109375" style="0" customWidth="1"/>
  </cols>
  <sheetData>
    <row r="1" spans="1:4" ht="39" customHeight="1">
      <c r="A1" s="73" t="s">
        <v>48</v>
      </c>
      <c r="B1" s="21" t="s">
        <v>49</v>
      </c>
      <c r="C1" s="21" t="s">
        <v>6</v>
      </c>
      <c r="D1" s="1"/>
    </row>
    <row r="2" spans="1:9" ht="12.75">
      <c r="A2" s="105">
        <v>11</v>
      </c>
      <c r="B2" s="104" t="s">
        <v>74</v>
      </c>
      <c r="C2" s="105" t="s">
        <v>75</v>
      </c>
      <c r="D2" s="104"/>
      <c r="E2" s="23"/>
      <c r="F2" s="45"/>
      <c r="G2" s="45"/>
      <c r="H2" s="49"/>
      <c r="I2" s="47"/>
    </row>
    <row r="3" spans="1:10" ht="12.75">
      <c r="A3" s="105">
        <v>12</v>
      </c>
      <c r="B3" s="104" t="s">
        <v>76</v>
      </c>
      <c r="C3" s="105" t="s">
        <v>75</v>
      </c>
      <c r="D3" s="104"/>
      <c r="E3" s="23"/>
      <c r="F3" s="48"/>
      <c r="G3" s="48"/>
      <c r="H3" s="46"/>
      <c r="I3" s="47"/>
      <c r="J3" s="43"/>
    </row>
    <row r="4" spans="1:9" ht="12.75">
      <c r="A4" s="105">
        <v>44</v>
      </c>
      <c r="B4" s="104" t="s">
        <v>82</v>
      </c>
      <c r="C4" s="105" t="s">
        <v>80</v>
      </c>
      <c r="D4" s="104"/>
      <c r="E4" s="23"/>
      <c r="F4" s="45"/>
      <c r="G4" s="45"/>
      <c r="H4" s="46"/>
      <c r="I4" s="47"/>
    </row>
    <row r="5" spans="1:9" ht="12.75">
      <c r="A5" s="105">
        <v>42</v>
      </c>
      <c r="B5" s="104" t="s">
        <v>83</v>
      </c>
      <c r="C5" s="105" t="s">
        <v>80</v>
      </c>
      <c r="D5" s="104"/>
      <c r="E5" s="23"/>
      <c r="F5" s="50"/>
      <c r="G5" s="50"/>
      <c r="H5" s="46"/>
      <c r="I5" s="47"/>
    </row>
    <row r="6" spans="1:9" ht="12.75">
      <c r="A6" s="105">
        <v>21</v>
      </c>
      <c r="B6" s="104" t="s">
        <v>84</v>
      </c>
      <c r="C6" s="105" t="s">
        <v>85</v>
      </c>
      <c r="D6" s="104"/>
      <c r="E6" s="23"/>
      <c r="F6" s="45"/>
      <c r="G6" s="45"/>
      <c r="H6" s="46"/>
      <c r="I6" s="47"/>
    </row>
    <row r="7" spans="1:9" ht="12.75">
      <c r="A7" s="105">
        <v>25</v>
      </c>
      <c r="B7" s="104" t="s">
        <v>86</v>
      </c>
      <c r="C7" s="105" t="s">
        <v>85</v>
      </c>
      <c r="D7" s="104"/>
      <c r="E7" s="23"/>
      <c r="F7" s="48"/>
      <c r="G7" s="48"/>
      <c r="H7" s="46"/>
      <c r="I7" s="47"/>
    </row>
    <row r="8" spans="1:9" ht="12.75">
      <c r="A8" s="105">
        <v>32</v>
      </c>
      <c r="B8" s="104" t="s">
        <v>70</v>
      </c>
      <c r="C8" s="105" t="s">
        <v>29</v>
      </c>
      <c r="D8" s="104"/>
      <c r="E8" s="23"/>
      <c r="F8" s="48"/>
      <c r="G8" s="48"/>
      <c r="H8" s="46"/>
      <c r="I8" s="47"/>
    </row>
    <row r="9" spans="1:9" ht="12.75">
      <c r="A9" s="106">
        <v>26</v>
      </c>
      <c r="B9" s="107" t="s">
        <v>90</v>
      </c>
      <c r="C9" s="106" t="s">
        <v>29</v>
      </c>
      <c r="D9" s="105"/>
      <c r="E9" s="44"/>
      <c r="F9" s="48"/>
      <c r="G9" s="48"/>
      <c r="H9" s="48"/>
      <c r="I9" s="48"/>
    </row>
    <row r="10" spans="1:9" ht="12.75">
      <c r="A10" s="106">
        <v>83</v>
      </c>
      <c r="B10" s="107" t="s">
        <v>91</v>
      </c>
      <c r="C10" s="106" t="s">
        <v>92</v>
      </c>
      <c r="D10" s="105"/>
      <c r="E10" s="44"/>
      <c r="F10" s="48"/>
      <c r="G10" s="48"/>
      <c r="H10" s="48"/>
      <c r="I10" s="48"/>
    </row>
    <row r="11" spans="1:9" ht="12.75">
      <c r="A11" s="106">
        <v>84</v>
      </c>
      <c r="B11" s="107" t="s">
        <v>93</v>
      </c>
      <c r="C11" s="106" t="s">
        <v>92</v>
      </c>
      <c r="D11" s="105"/>
      <c r="E11" s="44"/>
      <c r="F11" s="48"/>
      <c r="G11" s="48"/>
      <c r="H11" s="48"/>
      <c r="I11" s="48"/>
    </row>
    <row r="12" spans="1:9" ht="12.75">
      <c r="A12" s="106">
        <v>74</v>
      </c>
      <c r="B12" s="107" t="s">
        <v>102</v>
      </c>
      <c r="C12" s="106" t="s">
        <v>36</v>
      </c>
      <c r="D12" s="105"/>
      <c r="E12" s="44"/>
      <c r="F12" s="48"/>
      <c r="G12" s="48"/>
      <c r="H12" s="48"/>
      <c r="I12" s="48"/>
    </row>
    <row r="13" spans="1:9" ht="12.75">
      <c r="A13" s="106">
        <v>73</v>
      </c>
      <c r="B13" s="107" t="s">
        <v>95</v>
      </c>
      <c r="C13" s="106" t="s">
        <v>36</v>
      </c>
      <c r="D13" s="105"/>
      <c r="E13" s="44"/>
      <c r="F13" s="48"/>
      <c r="G13" s="48"/>
      <c r="H13" s="48"/>
      <c r="I13" s="48"/>
    </row>
    <row r="14" spans="1:9" ht="12.75">
      <c r="A14" s="106">
        <v>92</v>
      </c>
      <c r="B14" s="107" t="s">
        <v>99</v>
      </c>
      <c r="C14" s="106" t="s">
        <v>10</v>
      </c>
      <c r="D14" s="105"/>
      <c r="E14" s="44"/>
      <c r="F14" s="48"/>
      <c r="G14" s="48"/>
      <c r="H14" s="48"/>
      <c r="I14" s="48"/>
    </row>
    <row r="15" spans="1:9" ht="12.75">
      <c r="A15" s="106">
        <v>93</v>
      </c>
      <c r="B15" s="107" t="s">
        <v>98</v>
      </c>
      <c r="C15" s="106" t="s">
        <v>10</v>
      </c>
      <c r="D15" s="105"/>
      <c r="E15" s="44"/>
      <c r="F15" s="51"/>
      <c r="G15" s="52"/>
      <c r="H15" s="51"/>
      <c r="I15" s="11"/>
    </row>
    <row r="16" spans="1:9" ht="12.75">
      <c r="A16" s="106">
        <v>113</v>
      </c>
      <c r="B16" s="107" t="s">
        <v>106</v>
      </c>
      <c r="C16" s="106" t="s">
        <v>3</v>
      </c>
      <c r="D16" s="105"/>
      <c r="E16" s="44"/>
      <c r="F16" s="51"/>
      <c r="G16" s="52"/>
      <c r="H16" s="51"/>
      <c r="I16" s="11"/>
    </row>
    <row r="17" spans="1:9" ht="12.75">
      <c r="A17" s="106">
        <v>114</v>
      </c>
      <c r="B17" s="107" t="s">
        <v>107</v>
      </c>
      <c r="C17" s="106" t="s">
        <v>3</v>
      </c>
      <c r="D17" s="105"/>
      <c r="E17" s="44"/>
      <c r="F17" s="51"/>
      <c r="G17" s="52"/>
      <c r="H17" s="51"/>
      <c r="I17" s="11"/>
    </row>
    <row r="18" spans="1:9" ht="12.75">
      <c r="A18" s="106">
        <v>67</v>
      </c>
      <c r="B18" s="107" t="s">
        <v>108</v>
      </c>
      <c r="C18" s="106" t="s">
        <v>5</v>
      </c>
      <c r="D18" s="105"/>
      <c r="E18" s="44"/>
      <c r="F18" s="51"/>
      <c r="G18" s="52"/>
      <c r="H18" s="51"/>
      <c r="I18" s="11"/>
    </row>
    <row r="19" spans="1:9" ht="12.75">
      <c r="A19" s="106">
        <v>68</v>
      </c>
      <c r="B19" s="107" t="s">
        <v>109</v>
      </c>
      <c r="C19" s="106" t="s">
        <v>5</v>
      </c>
      <c r="D19" s="105"/>
      <c r="E19" s="44"/>
      <c r="F19" s="51"/>
      <c r="G19" s="52"/>
      <c r="H19" s="51"/>
      <c r="I19" s="11"/>
    </row>
    <row r="20" spans="1:9" ht="12.75">
      <c r="A20" s="106">
        <v>112</v>
      </c>
      <c r="B20" s="107" t="s">
        <v>114</v>
      </c>
      <c r="C20" s="106" t="s">
        <v>115</v>
      </c>
      <c r="D20" s="105"/>
      <c r="E20" s="44"/>
      <c r="F20" s="51"/>
      <c r="G20" s="52"/>
      <c r="H20" s="51"/>
      <c r="I20" s="11"/>
    </row>
    <row r="21" spans="1:9" ht="12.75">
      <c r="A21" s="106">
        <v>111</v>
      </c>
      <c r="B21" s="107" t="s">
        <v>145</v>
      </c>
      <c r="C21" s="106" t="s">
        <v>115</v>
      </c>
      <c r="D21" s="105"/>
      <c r="E21" s="44"/>
      <c r="F21" s="51"/>
      <c r="G21" s="52"/>
      <c r="H21" s="51"/>
      <c r="I21" s="11"/>
    </row>
    <row r="22" spans="1:9" ht="12.75">
      <c r="A22" s="106">
        <v>130</v>
      </c>
      <c r="B22" s="107" t="s">
        <v>116</v>
      </c>
      <c r="C22" s="106" t="s">
        <v>30</v>
      </c>
      <c r="D22" s="105"/>
      <c r="E22" s="44"/>
      <c r="F22" s="51"/>
      <c r="G22" s="52"/>
      <c r="H22" s="51"/>
      <c r="I22" s="11"/>
    </row>
    <row r="23" spans="1:9" ht="12.75">
      <c r="A23" s="106">
        <v>131</v>
      </c>
      <c r="B23" s="107" t="s">
        <v>117</v>
      </c>
      <c r="C23" s="106" t="s">
        <v>30</v>
      </c>
      <c r="D23" s="105"/>
      <c r="E23" s="44"/>
      <c r="F23" s="51"/>
      <c r="G23" s="52"/>
      <c r="H23" s="51"/>
      <c r="I23" s="11"/>
    </row>
    <row r="24" spans="1:9" ht="12.75">
      <c r="A24" s="106">
        <v>141</v>
      </c>
      <c r="B24" s="107" t="s">
        <v>199</v>
      </c>
      <c r="C24" s="106" t="s">
        <v>126</v>
      </c>
      <c r="D24" s="105"/>
      <c r="E24" s="44"/>
      <c r="F24" s="51"/>
      <c r="G24" s="52"/>
      <c r="H24" s="51"/>
      <c r="I24" s="11"/>
    </row>
    <row r="25" spans="1:9" ht="12.75">
      <c r="A25" s="106">
        <v>142</v>
      </c>
      <c r="B25" s="107" t="s">
        <v>127</v>
      </c>
      <c r="C25" s="106" t="s">
        <v>126</v>
      </c>
      <c r="D25" s="105"/>
      <c r="E25" s="44"/>
      <c r="F25" s="51"/>
      <c r="G25" s="52"/>
      <c r="H25" s="51"/>
      <c r="I25" s="11"/>
    </row>
    <row r="26" spans="1:9" ht="12.75">
      <c r="A26" s="106">
        <v>170</v>
      </c>
      <c r="B26" s="107" t="s">
        <v>131</v>
      </c>
      <c r="C26" s="106" t="s">
        <v>34</v>
      </c>
      <c r="D26" s="105"/>
      <c r="E26" s="44"/>
      <c r="F26" s="51"/>
      <c r="G26" s="52"/>
      <c r="H26" s="51"/>
      <c r="I26" s="11"/>
    </row>
    <row r="27" spans="1:9" ht="12.75">
      <c r="A27" s="106"/>
      <c r="B27" s="108" t="s">
        <v>132</v>
      </c>
      <c r="C27" s="106" t="s">
        <v>34</v>
      </c>
      <c r="D27" s="105"/>
      <c r="E27" s="44"/>
      <c r="F27" s="51"/>
      <c r="G27" s="52"/>
      <c r="H27" s="51"/>
      <c r="I27" s="11"/>
    </row>
    <row r="28" spans="1:9" ht="12.75">
      <c r="A28" s="106">
        <v>121</v>
      </c>
      <c r="B28" s="107" t="s">
        <v>133</v>
      </c>
      <c r="C28" s="106" t="s">
        <v>23</v>
      </c>
      <c r="D28" s="105"/>
      <c r="E28" s="44"/>
      <c r="F28" s="51"/>
      <c r="G28" s="52"/>
      <c r="H28" s="51"/>
      <c r="I28" s="11"/>
    </row>
    <row r="29" spans="1:9" ht="12.75">
      <c r="A29" s="106">
        <v>57</v>
      </c>
      <c r="B29" s="107" t="s">
        <v>137</v>
      </c>
      <c r="C29" s="106" t="s">
        <v>31</v>
      </c>
      <c r="D29" s="105"/>
      <c r="E29" s="44"/>
      <c r="F29" s="51"/>
      <c r="G29" s="52"/>
      <c r="H29" s="51"/>
      <c r="I29" s="11"/>
    </row>
    <row r="30" spans="1:9" ht="12.75">
      <c r="A30" s="106">
        <v>59</v>
      </c>
      <c r="B30" s="109" t="s">
        <v>138</v>
      </c>
      <c r="C30" s="106" t="s">
        <v>31</v>
      </c>
      <c r="D30" s="105"/>
      <c r="E30" s="44"/>
      <c r="F30" s="51"/>
      <c r="G30" s="52"/>
      <c r="H30" s="51"/>
      <c r="I30" s="11"/>
    </row>
    <row r="31" spans="1:9" ht="12.75">
      <c r="A31" s="106">
        <v>90</v>
      </c>
      <c r="B31" s="109" t="s">
        <v>139</v>
      </c>
      <c r="C31" s="106" t="s">
        <v>148</v>
      </c>
      <c r="D31" s="105"/>
      <c r="E31" s="44"/>
      <c r="F31" s="51"/>
      <c r="G31" s="52"/>
      <c r="H31" s="51"/>
      <c r="I31" s="11"/>
    </row>
    <row r="32" spans="1:9" ht="12.75">
      <c r="A32" s="106">
        <v>91</v>
      </c>
      <c r="B32" s="109" t="s">
        <v>140</v>
      </c>
      <c r="C32" s="106" t="s">
        <v>148</v>
      </c>
      <c r="D32" s="105"/>
      <c r="E32" s="44"/>
      <c r="F32" s="51"/>
      <c r="G32" s="52"/>
      <c r="H32" s="51"/>
      <c r="I32" s="11"/>
    </row>
    <row r="33" spans="1:9" ht="12.75">
      <c r="A33" s="106">
        <v>164</v>
      </c>
      <c r="B33" s="107" t="s">
        <v>149</v>
      </c>
      <c r="C33" s="107" t="s">
        <v>150</v>
      </c>
      <c r="D33" s="105"/>
      <c r="E33" s="44"/>
      <c r="F33" s="51"/>
      <c r="G33" s="52"/>
      <c r="H33" s="51"/>
      <c r="I33" s="11"/>
    </row>
    <row r="34" spans="1:9" ht="12.75">
      <c r="A34" s="106">
        <v>162</v>
      </c>
      <c r="B34" s="104" t="s">
        <v>479</v>
      </c>
      <c r="C34" s="104" t="s">
        <v>150</v>
      </c>
      <c r="D34" s="105"/>
      <c r="E34" s="44"/>
      <c r="F34" s="51"/>
      <c r="G34" s="52"/>
      <c r="H34" s="51"/>
      <c r="I34" s="11"/>
    </row>
    <row r="35" spans="1:9" ht="12.75">
      <c r="A35" s="106">
        <v>155</v>
      </c>
      <c r="B35" s="104" t="s">
        <v>158</v>
      </c>
      <c r="C35" s="104" t="s">
        <v>153</v>
      </c>
      <c r="D35" s="105"/>
      <c r="E35" s="44"/>
      <c r="F35" s="51"/>
      <c r="G35" s="52"/>
      <c r="H35" s="51"/>
      <c r="I35" s="11"/>
    </row>
    <row r="36" spans="1:9" ht="12.75">
      <c r="A36" s="106">
        <v>156</v>
      </c>
      <c r="B36" s="104" t="s">
        <v>159</v>
      </c>
      <c r="C36" s="104" t="s">
        <v>153</v>
      </c>
      <c r="D36" s="105"/>
      <c r="E36" s="44"/>
      <c r="F36" s="51"/>
      <c r="G36" s="52"/>
      <c r="H36" s="51"/>
      <c r="I36" s="11"/>
    </row>
    <row r="37" spans="1:9" ht="12.75">
      <c r="A37" s="106">
        <v>193</v>
      </c>
      <c r="B37" s="104" t="s">
        <v>160</v>
      </c>
      <c r="C37" s="104" t="s">
        <v>25</v>
      </c>
      <c r="D37" s="105"/>
      <c r="E37" s="44"/>
      <c r="F37" s="51"/>
      <c r="G37" s="52"/>
      <c r="H37" s="51"/>
      <c r="I37" s="11"/>
    </row>
    <row r="38" spans="1:9" ht="12.75">
      <c r="A38" s="106">
        <v>192</v>
      </c>
      <c r="B38" s="104" t="s">
        <v>161</v>
      </c>
      <c r="C38" s="104" t="s">
        <v>25</v>
      </c>
      <c r="D38" s="105"/>
      <c r="E38" s="44"/>
      <c r="F38" s="51"/>
      <c r="G38" s="52"/>
      <c r="H38" s="51"/>
      <c r="I38" s="11"/>
    </row>
    <row r="39" spans="1:9" ht="12.75">
      <c r="A39" s="106">
        <v>197</v>
      </c>
      <c r="B39" s="104" t="s">
        <v>166</v>
      </c>
      <c r="C39" s="104" t="s">
        <v>11</v>
      </c>
      <c r="D39" s="105"/>
      <c r="E39" s="44"/>
      <c r="F39" s="51"/>
      <c r="G39" s="52"/>
      <c r="H39" s="51"/>
      <c r="I39" s="11"/>
    </row>
    <row r="40" spans="1:9" ht="12.75">
      <c r="A40" s="106">
        <v>198</v>
      </c>
      <c r="B40" s="104" t="s">
        <v>167</v>
      </c>
      <c r="C40" s="104" t="s">
        <v>11</v>
      </c>
      <c r="D40" s="105"/>
      <c r="E40" s="44"/>
      <c r="F40" s="51"/>
      <c r="G40" s="52"/>
      <c r="H40" s="51"/>
      <c r="I40" s="11"/>
    </row>
    <row r="41" spans="1:9" ht="12.75">
      <c r="A41" s="106">
        <v>137</v>
      </c>
      <c r="B41" s="104" t="s">
        <v>170</v>
      </c>
      <c r="C41" s="104" t="s">
        <v>22</v>
      </c>
      <c r="D41" s="105"/>
      <c r="E41" s="44"/>
      <c r="F41" s="51"/>
      <c r="G41" s="52"/>
      <c r="H41" s="51"/>
      <c r="I41" s="11"/>
    </row>
    <row r="42" spans="1:9" ht="12.75">
      <c r="A42" s="106">
        <v>138</v>
      </c>
      <c r="B42" s="104" t="s">
        <v>171</v>
      </c>
      <c r="C42" s="104" t="s">
        <v>22</v>
      </c>
      <c r="D42" s="105"/>
      <c r="E42" s="44"/>
      <c r="F42" s="51"/>
      <c r="G42" s="52"/>
      <c r="H42" s="51"/>
      <c r="I42" s="11"/>
    </row>
    <row r="43" spans="1:9" ht="12.75">
      <c r="A43" s="106">
        <v>183</v>
      </c>
      <c r="B43" s="104" t="s">
        <v>176</v>
      </c>
      <c r="C43" s="104" t="s">
        <v>26</v>
      </c>
      <c r="D43" s="105"/>
      <c r="E43" s="44"/>
      <c r="F43" s="51"/>
      <c r="G43" s="52"/>
      <c r="H43" s="51"/>
      <c r="I43" s="11"/>
    </row>
    <row r="44" spans="1:9" ht="12.75">
      <c r="A44" s="106">
        <v>184</v>
      </c>
      <c r="B44" s="104" t="s">
        <v>177</v>
      </c>
      <c r="C44" s="104" t="s">
        <v>26</v>
      </c>
      <c r="D44" s="105"/>
      <c r="E44" s="44"/>
      <c r="F44" s="51"/>
      <c r="G44" s="52"/>
      <c r="H44" s="51"/>
      <c r="I44" s="11"/>
    </row>
    <row r="45" spans="1:9" ht="12.75">
      <c r="A45" s="106">
        <v>177</v>
      </c>
      <c r="B45" s="104" t="s">
        <v>180</v>
      </c>
      <c r="C45" s="104" t="s">
        <v>33</v>
      </c>
      <c r="D45" s="105"/>
      <c r="E45" s="44"/>
      <c r="F45" s="51"/>
      <c r="G45" s="52"/>
      <c r="H45" s="51"/>
      <c r="I45" s="11"/>
    </row>
    <row r="46" spans="1:9" ht="12.75">
      <c r="A46" s="106">
        <v>180</v>
      </c>
      <c r="B46" s="104" t="s">
        <v>480</v>
      </c>
      <c r="C46" s="104" t="s">
        <v>33</v>
      </c>
      <c r="D46" s="105"/>
      <c r="E46" s="44"/>
      <c r="F46" s="51"/>
      <c r="G46" s="52"/>
      <c r="H46" s="51"/>
      <c r="I46" s="11"/>
    </row>
    <row r="47" spans="1:9" ht="12.75">
      <c r="A47" s="106">
        <v>99</v>
      </c>
      <c r="B47" s="104" t="s">
        <v>201</v>
      </c>
      <c r="C47" s="104" t="s">
        <v>69</v>
      </c>
      <c r="D47" s="105"/>
      <c r="E47" s="44"/>
      <c r="F47" s="51"/>
      <c r="G47" s="52"/>
      <c r="H47" s="51"/>
      <c r="I47" s="11"/>
    </row>
    <row r="48" spans="1:9" ht="12.75">
      <c r="A48" s="106">
        <v>100</v>
      </c>
      <c r="B48" s="104" t="s">
        <v>188</v>
      </c>
      <c r="C48" s="104" t="s">
        <v>69</v>
      </c>
      <c r="D48" s="105"/>
      <c r="E48" s="44"/>
      <c r="F48" s="51"/>
      <c r="G48" s="52"/>
      <c r="H48" s="51"/>
      <c r="I48" s="11"/>
    </row>
    <row r="49" spans="1:9" ht="12.75">
      <c r="A49" s="106">
        <v>148</v>
      </c>
      <c r="B49" s="104" t="s">
        <v>189</v>
      </c>
      <c r="C49" s="104" t="s">
        <v>4</v>
      </c>
      <c r="D49" s="105"/>
      <c r="E49" s="44"/>
      <c r="F49" s="51"/>
      <c r="G49" s="52"/>
      <c r="H49" s="51"/>
      <c r="I49" s="11"/>
    </row>
    <row r="50" spans="1:9" ht="12.75">
      <c r="A50" s="106">
        <v>149</v>
      </c>
      <c r="B50" s="104" t="s">
        <v>200</v>
      </c>
      <c r="C50" s="104" t="s">
        <v>4</v>
      </c>
      <c r="D50" s="105"/>
      <c r="E50" s="44"/>
      <c r="F50" s="51"/>
      <c r="G50" s="52"/>
      <c r="H50" s="51"/>
      <c r="I50" s="11"/>
    </row>
    <row r="51" spans="1:9" ht="12.75">
      <c r="A51" s="105">
        <v>204</v>
      </c>
      <c r="B51" s="105" t="s">
        <v>230</v>
      </c>
      <c r="C51" s="105" t="s">
        <v>32</v>
      </c>
      <c r="D51" s="105"/>
      <c r="E51" s="44"/>
      <c r="F51" s="51"/>
      <c r="G51" s="52"/>
      <c r="H51" s="51"/>
      <c r="I51" s="11"/>
    </row>
    <row r="52" spans="1:9" ht="12.75">
      <c r="A52" s="105">
        <v>70</v>
      </c>
      <c r="B52" s="105" t="s">
        <v>289</v>
      </c>
      <c r="C52" s="105" t="s">
        <v>33</v>
      </c>
      <c r="D52" s="105"/>
      <c r="E52" s="44"/>
      <c r="F52" s="51"/>
      <c r="G52" s="52"/>
      <c r="H52" s="51"/>
      <c r="I52" s="11"/>
    </row>
    <row r="53" spans="1:9" ht="12.75">
      <c r="A53" s="105">
        <v>218</v>
      </c>
      <c r="B53" s="105" t="s">
        <v>305</v>
      </c>
      <c r="C53" s="105" t="s">
        <v>32</v>
      </c>
      <c r="D53" s="105"/>
      <c r="E53" s="44"/>
      <c r="F53" s="51"/>
      <c r="G53" s="52"/>
      <c r="H53" s="51"/>
      <c r="I53" s="11"/>
    </row>
    <row r="54" spans="1:9" ht="12.75">
      <c r="A54" s="105"/>
      <c r="B54" s="104"/>
      <c r="C54" s="104"/>
      <c r="D54" s="105"/>
      <c r="E54" s="44"/>
      <c r="F54" s="51"/>
      <c r="G54" s="52"/>
      <c r="H54" s="51"/>
      <c r="I54" s="11"/>
    </row>
    <row r="55" spans="1:9" ht="12.75">
      <c r="A55" s="105"/>
      <c r="B55" s="104"/>
      <c r="C55" s="105"/>
      <c r="D55" s="105"/>
      <c r="E55" s="44"/>
      <c r="F55" s="51"/>
      <c r="G55" s="52"/>
      <c r="H55" s="51"/>
      <c r="I55" s="11"/>
    </row>
    <row r="56" spans="1:9" ht="12.75">
      <c r="A56" s="105"/>
      <c r="B56" s="105"/>
      <c r="C56" s="105"/>
      <c r="D56" s="105"/>
      <c r="E56" s="44"/>
      <c r="F56" s="51"/>
      <c r="G56" s="52"/>
      <c r="H56" s="51"/>
      <c r="I56" s="11"/>
    </row>
    <row r="57" spans="1:9" ht="12.75">
      <c r="A57" s="105"/>
      <c r="B57" s="111" t="s">
        <v>21</v>
      </c>
      <c r="C57" s="105"/>
      <c r="D57" s="105"/>
      <c r="E57" s="44"/>
      <c r="F57" s="51"/>
      <c r="G57" s="52"/>
      <c r="H57" s="51"/>
      <c r="I57" s="11"/>
    </row>
    <row r="58" spans="1:9" ht="12.75">
      <c r="A58" s="105">
        <v>4</v>
      </c>
      <c r="B58" s="105" t="s">
        <v>77</v>
      </c>
      <c r="C58" s="105" t="s">
        <v>27</v>
      </c>
      <c r="D58" s="105"/>
      <c r="E58" s="44"/>
      <c r="F58" s="51"/>
      <c r="G58" s="52"/>
      <c r="H58" s="51"/>
      <c r="I58" s="11"/>
    </row>
    <row r="59" spans="1:9" ht="12.75">
      <c r="A59" s="105">
        <v>3</v>
      </c>
      <c r="B59" s="105" t="s">
        <v>78</v>
      </c>
      <c r="C59" s="105" t="s">
        <v>27</v>
      </c>
      <c r="D59" s="105"/>
      <c r="E59" s="44"/>
      <c r="F59" s="51"/>
      <c r="G59" s="52"/>
      <c r="H59" s="51"/>
      <c r="I59" s="11"/>
    </row>
    <row r="60" spans="1:9" ht="12.75">
      <c r="A60" s="105">
        <v>47</v>
      </c>
      <c r="B60" s="106" t="s">
        <v>79</v>
      </c>
      <c r="C60" s="105" t="s">
        <v>80</v>
      </c>
      <c r="D60" s="105"/>
      <c r="E60" s="44"/>
      <c r="F60" s="51"/>
      <c r="G60" s="52"/>
      <c r="H60" s="51"/>
      <c r="I60" s="11"/>
    </row>
    <row r="61" spans="1:9" ht="12.75">
      <c r="A61" s="106">
        <v>46</v>
      </c>
      <c r="B61" s="106" t="s">
        <v>81</v>
      </c>
      <c r="C61" s="106" t="s">
        <v>80</v>
      </c>
      <c r="D61" s="105"/>
      <c r="E61" s="44"/>
      <c r="F61" s="51"/>
      <c r="G61" s="52"/>
      <c r="H61" s="51"/>
      <c r="I61" s="11"/>
    </row>
    <row r="62" spans="1:9" ht="12.75">
      <c r="A62" s="106">
        <v>14</v>
      </c>
      <c r="B62" s="106" t="s">
        <v>87</v>
      </c>
      <c r="C62" s="106" t="s">
        <v>85</v>
      </c>
      <c r="D62" s="105"/>
      <c r="E62" s="44"/>
      <c r="F62" s="51"/>
      <c r="G62" s="52"/>
      <c r="H62" s="51"/>
      <c r="I62" s="11"/>
    </row>
    <row r="63" spans="1:9" ht="12.75">
      <c r="A63" s="106">
        <v>20</v>
      </c>
      <c r="B63" s="106" t="s">
        <v>88</v>
      </c>
      <c r="C63" s="106" t="s">
        <v>85</v>
      </c>
      <c r="D63" s="105"/>
      <c r="E63" s="44"/>
      <c r="F63" s="51"/>
      <c r="G63" s="52"/>
      <c r="H63" s="51"/>
      <c r="I63" s="11"/>
    </row>
    <row r="64" spans="1:9" ht="12.75">
      <c r="A64" s="106">
        <v>41</v>
      </c>
      <c r="B64" s="106" t="s">
        <v>73</v>
      </c>
      <c r="C64" s="106" t="s">
        <v>29</v>
      </c>
      <c r="D64" s="105"/>
      <c r="E64" s="44"/>
      <c r="F64" s="51"/>
      <c r="G64" s="52"/>
      <c r="H64" s="51"/>
      <c r="I64" s="11"/>
    </row>
    <row r="65" spans="1:9" ht="12.75">
      <c r="A65" s="106">
        <v>36</v>
      </c>
      <c r="B65" s="106" t="s">
        <v>89</v>
      </c>
      <c r="C65" s="106" t="s">
        <v>29</v>
      </c>
      <c r="D65" s="105"/>
      <c r="E65" s="44"/>
      <c r="F65" s="51"/>
      <c r="G65" s="52"/>
      <c r="H65" s="51"/>
      <c r="I65" s="11"/>
    </row>
    <row r="66" spans="1:9" ht="12.75">
      <c r="A66" s="106">
        <v>85</v>
      </c>
      <c r="B66" s="106" t="s">
        <v>94</v>
      </c>
      <c r="C66" s="106" t="s">
        <v>92</v>
      </c>
      <c r="D66" s="105"/>
      <c r="E66" s="44"/>
      <c r="F66" s="51"/>
      <c r="G66" s="52"/>
      <c r="H66" s="51"/>
      <c r="I66" s="11"/>
    </row>
    <row r="67" spans="1:9" ht="12.75">
      <c r="A67" s="106">
        <v>72</v>
      </c>
      <c r="B67" s="106" t="s">
        <v>96</v>
      </c>
      <c r="C67" s="106" t="s">
        <v>36</v>
      </c>
      <c r="D67" s="105"/>
      <c r="E67" s="44"/>
      <c r="F67" s="51"/>
      <c r="G67" s="52"/>
      <c r="H67" s="51"/>
      <c r="I67" s="11"/>
    </row>
    <row r="68" spans="1:9" ht="12.75">
      <c r="A68" s="106">
        <v>75</v>
      </c>
      <c r="B68" s="106" t="s">
        <v>101</v>
      </c>
      <c r="C68" s="106" t="s">
        <v>36</v>
      </c>
      <c r="D68" s="105"/>
      <c r="E68" s="44"/>
      <c r="F68" s="51"/>
      <c r="G68" s="52"/>
      <c r="H68" s="51"/>
      <c r="I68" s="11"/>
    </row>
    <row r="69" spans="1:9" ht="12.75">
      <c r="A69" s="106">
        <v>94</v>
      </c>
      <c r="B69" s="106" t="s">
        <v>97</v>
      </c>
      <c r="C69" s="106" t="s">
        <v>10</v>
      </c>
      <c r="D69" s="105"/>
      <c r="E69" s="44"/>
      <c r="F69" s="51"/>
      <c r="G69" s="52"/>
      <c r="H69" s="51"/>
      <c r="I69" s="11"/>
    </row>
    <row r="70" spans="1:9" ht="12.75">
      <c r="A70" s="106">
        <v>95</v>
      </c>
      <c r="B70" s="106" t="s">
        <v>103</v>
      </c>
      <c r="C70" s="106" t="s">
        <v>10</v>
      </c>
      <c r="D70" s="105"/>
      <c r="E70" s="44"/>
      <c r="F70" s="51"/>
      <c r="G70" s="52"/>
      <c r="H70" s="51"/>
      <c r="I70" s="11"/>
    </row>
    <row r="71" spans="1:9" ht="12.75">
      <c r="A71" s="106">
        <v>115</v>
      </c>
      <c r="B71" s="106" t="s">
        <v>104</v>
      </c>
      <c r="C71" s="106" t="s">
        <v>3</v>
      </c>
      <c r="D71" s="105"/>
      <c r="E71" s="44"/>
      <c r="F71" s="51"/>
      <c r="G71" s="52"/>
      <c r="H71" s="51"/>
      <c r="I71" s="11"/>
    </row>
    <row r="72" spans="1:9" ht="12.75">
      <c r="A72" s="106">
        <v>116</v>
      </c>
      <c r="B72" s="106" t="s">
        <v>105</v>
      </c>
      <c r="C72" s="106" t="s">
        <v>3</v>
      </c>
      <c r="D72" s="105"/>
      <c r="E72" s="44"/>
      <c r="F72" s="51"/>
      <c r="G72" s="52"/>
      <c r="H72" s="51"/>
      <c r="I72" s="11"/>
    </row>
    <row r="73" spans="1:9" ht="12.75">
      <c r="A73" s="106">
        <v>64</v>
      </c>
      <c r="B73" s="107" t="s">
        <v>110</v>
      </c>
      <c r="C73" s="106" t="s">
        <v>5</v>
      </c>
      <c r="D73" s="105"/>
      <c r="E73" s="44"/>
      <c r="F73" s="51"/>
      <c r="G73" s="52"/>
      <c r="H73" s="51"/>
      <c r="I73" s="11"/>
    </row>
    <row r="74" spans="1:9" ht="12.75">
      <c r="A74" s="106">
        <v>66</v>
      </c>
      <c r="B74" s="106" t="s">
        <v>111</v>
      </c>
      <c r="C74" s="106" t="s">
        <v>5</v>
      </c>
      <c r="D74" s="105"/>
      <c r="E74" s="44"/>
      <c r="F74" s="51"/>
      <c r="G74" s="52"/>
      <c r="H74" s="51"/>
      <c r="I74" s="11"/>
    </row>
    <row r="75" spans="1:9" ht="12.75">
      <c r="A75" s="106">
        <v>110</v>
      </c>
      <c r="B75" s="106" t="s">
        <v>112</v>
      </c>
      <c r="C75" s="106" t="s">
        <v>12</v>
      </c>
      <c r="D75" s="105"/>
      <c r="E75" s="44"/>
      <c r="F75" s="51"/>
      <c r="G75" s="52"/>
      <c r="H75" s="51"/>
      <c r="I75" s="11"/>
    </row>
    <row r="76" spans="1:9" ht="12.75">
      <c r="A76" s="106">
        <v>109</v>
      </c>
      <c r="B76" s="106" t="s">
        <v>113</v>
      </c>
      <c r="C76" s="106" t="s">
        <v>12</v>
      </c>
      <c r="D76" s="105"/>
      <c r="E76" s="44"/>
      <c r="F76" s="51"/>
      <c r="G76" s="52"/>
      <c r="H76" s="51"/>
      <c r="I76" s="11"/>
    </row>
    <row r="77" spans="1:9" ht="12.75">
      <c r="A77" s="106">
        <v>129</v>
      </c>
      <c r="B77" s="106" t="s">
        <v>118</v>
      </c>
      <c r="C77" s="106" t="s">
        <v>30</v>
      </c>
      <c r="D77" s="105"/>
      <c r="E77" s="44"/>
      <c r="F77" s="51"/>
      <c r="G77" s="52"/>
      <c r="H77" s="51"/>
      <c r="I77" s="11"/>
    </row>
    <row r="78" spans="1:9" ht="12.75">
      <c r="A78" s="106">
        <v>131</v>
      </c>
      <c r="B78" s="106" t="s">
        <v>119</v>
      </c>
      <c r="C78" s="106" t="s">
        <v>30</v>
      </c>
      <c r="D78" s="105"/>
      <c r="E78" s="44"/>
      <c r="F78" s="51"/>
      <c r="G78" s="52"/>
      <c r="H78" s="51"/>
      <c r="I78" s="11"/>
    </row>
    <row r="79" spans="1:9" ht="12.75">
      <c r="A79" s="106">
        <v>143</v>
      </c>
      <c r="B79" s="107" t="s">
        <v>198</v>
      </c>
      <c r="C79" s="106" t="s">
        <v>126</v>
      </c>
      <c r="D79" s="105"/>
      <c r="E79" s="44"/>
      <c r="F79" s="51"/>
      <c r="G79" s="52"/>
      <c r="H79" s="51"/>
      <c r="I79" s="11"/>
    </row>
    <row r="80" spans="1:9" ht="12.75">
      <c r="A80" s="106">
        <v>144</v>
      </c>
      <c r="B80" s="106" t="s">
        <v>128</v>
      </c>
      <c r="C80" s="106" t="s">
        <v>126</v>
      </c>
      <c r="D80" s="105"/>
      <c r="E80" s="44"/>
      <c r="F80" s="51"/>
      <c r="G80" s="52"/>
      <c r="H80" s="51"/>
      <c r="I80" s="11"/>
    </row>
    <row r="81" spans="1:9" ht="12.75">
      <c r="A81" s="106">
        <v>171</v>
      </c>
      <c r="B81" s="106" t="s">
        <v>129</v>
      </c>
      <c r="C81" s="106" t="s">
        <v>34</v>
      </c>
      <c r="D81" s="105"/>
      <c r="E81" s="44"/>
      <c r="F81" s="51"/>
      <c r="G81" s="52"/>
      <c r="H81" s="51"/>
      <c r="I81" s="11"/>
    </row>
    <row r="82" spans="1:9" ht="12.75">
      <c r="A82" s="106"/>
      <c r="B82" s="106" t="s">
        <v>130</v>
      </c>
      <c r="C82" s="106" t="s">
        <v>34</v>
      </c>
      <c r="D82" s="105"/>
      <c r="E82" s="44"/>
      <c r="F82" s="51"/>
      <c r="G82" s="52"/>
      <c r="H82" s="51"/>
      <c r="I82" s="11"/>
    </row>
    <row r="83" spans="1:9" ht="12.75">
      <c r="A83" s="106">
        <v>122</v>
      </c>
      <c r="B83" s="106" t="s">
        <v>134</v>
      </c>
      <c r="C83" s="106" t="s">
        <v>23</v>
      </c>
      <c r="D83" s="105"/>
      <c r="E83" s="44"/>
      <c r="F83" s="51"/>
      <c r="G83" s="52"/>
      <c r="H83" s="51"/>
      <c r="I83" s="11"/>
    </row>
    <row r="84" spans="1:9" ht="12.75">
      <c r="A84" s="106">
        <v>123</v>
      </c>
      <c r="B84" s="110" t="s">
        <v>135</v>
      </c>
      <c r="C84" s="106" t="s">
        <v>23</v>
      </c>
      <c r="D84" s="105"/>
      <c r="E84" s="44"/>
      <c r="F84" s="51"/>
      <c r="G84" s="52"/>
      <c r="H84" s="51"/>
      <c r="I84" s="11"/>
    </row>
    <row r="85" spans="1:9" ht="12.75">
      <c r="A85" s="106">
        <v>58</v>
      </c>
      <c r="B85" s="106" t="s">
        <v>123</v>
      </c>
      <c r="C85" s="106" t="s">
        <v>31</v>
      </c>
      <c r="D85" s="105"/>
      <c r="E85" s="44"/>
      <c r="F85" s="51"/>
      <c r="G85" s="52"/>
      <c r="H85" s="51"/>
      <c r="I85" s="11"/>
    </row>
    <row r="86" spans="1:9" ht="12.75">
      <c r="A86" s="106">
        <v>60</v>
      </c>
      <c r="B86" s="106" t="s">
        <v>136</v>
      </c>
      <c r="C86" s="106" t="s">
        <v>31</v>
      </c>
      <c r="D86" s="105"/>
      <c r="E86" s="44"/>
      <c r="F86" s="51"/>
      <c r="G86" s="52"/>
      <c r="H86" s="51"/>
      <c r="I86" s="11"/>
    </row>
    <row r="87" spans="1:9" ht="12.75">
      <c r="A87" s="106"/>
      <c r="B87" s="110" t="s">
        <v>141</v>
      </c>
      <c r="C87" s="106" t="s">
        <v>148</v>
      </c>
      <c r="D87" s="105"/>
      <c r="E87" s="44"/>
      <c r="F87" s="51"/>
      <c r="G87" s="52"/>
      <c r="H87" s="51"/>
      <c r="I87" s="11"/>
    </row>
    <row r="88" spans="1:9" ht="12.75">
      <c r="A88" s="106"/>
      <c r="B88" s="110" t="s">
        <v>142</v>
      </c>
      <c r="C88" s="106" t="s">
        <v>148</v>
      </c>
      <c r="D88" s="105"/>
      <c r="E88" s="44"/>
      <c r="F88" s="51"/>
      <c r="G88" s="52"/>
      <c r="H88" s="51"/>
      <c r="I88" s="11"/>
    </row>
    <row r="89" spans="1:9" ht="12.75">
      <c r="A89" s="106">
        <v>101</v>
      </c>
      <c r="B89" s="110" t="s">
        <v>143</v>
      </c>
      <c r="C89" s="106" t="s">
        <v>69</v>
      </c>
      <c r="D89" s="105"/>
      <c r="E89" s="44"/>
      <c r="F89" s="51"/>
      <c r="G89" s="52"/>
      <c r="H89" s="51"/>
      <c r="I89" s="11"/>
    </row>
    <row r="90" spans="1:9" ht="12.75">
      <c r="A90" s="106">
        <v>102</v>
      </c>
      <c r="B90" s="106" t="s">
        <v>144</v>
      </c>
      <c r="C90" s="106" t="s">
        <v>69</v>
      </c>
      <c r="D90" s="105"/>
      <c r="E90" s="44"/>
      <c r="F90" s="51"/>
      <c r="G90" s="52"/>
      <c r="H90" s="51"/>
      <c r="I90" s="11"/>
    </row>
    <row r="91" spans="1:9" ht="12.75">
      <c r="A91" s="106">
        <v>163</v>
      </c>
      <c r="B91" s="107" t="s">
        <v>156</v>
      </c>
      <c r="C91" s="107" t="s">
        <v>150</v>
      </c>
      <c r="D91" s="105"/>
      <c r="E91" s="44"/>
      <c r="F91" s="51"/>
      <c r="G91" s="52"/>
      <c r="H91" s="51"/>
      <c r="I91" s="11"/>
    </row>
    <row r="92" spans="1:9" ht="12.75">
      <c r="A92" s="106">
        <v>157</v>
      </c>
      <c r="B92" s="107" t="s">
        <v>155</v>
      </c>
      <c r="C92" s="107" t="s">
        <v>153</v>
      </c>
      <c r="D92" s="105"/>
      <c r="E92" s="44"/>
      <c r="F92" s="51"/>
      <c r="G92" s="52"/>
      <c r="H92" s="51"/>
      <c r="I92" s="11"/>
    </row>
    <row r="93" spans="1:9" ht="12.75">
      <c r="A93" s="106">
        <v>158</v>
      </c>
      <c r="B93" s="107" t="s">
        <v>157</v>
      </c>
      <c r="C93" s="107" t="s">
        <v>153</v>
      </c>
      <c r="D93" s="105"/>
      <c r="E93" s="44"/>
      <c r="F93" s="51"/>
      <c r="G93" s="52"/>
      <c r="H93" s="51"/>
      <c r="I93" s="11"/>
    </row>
    <row r="94" spans="1:9" ht="12.75">
      <c r="A94" s="106">
        <v>190</v>
      </c>
      <c r="B94" s="107" t="s">
        <v>162</v>
      </c>
      <c r="C94" s="107" t="s">
        <v>25</v>
      </c>
      <c r="D94" s="105"/>
      <c r="E94" s="44"/>
      <c r="F94" s="51"/>
      <c r="G94" s="52"/>
      <c r="H94" s="51"/>
      <c r="I94" s="11"/>
    </row>
    <row r="95" spans="1:9" ht="12.75">
      <c r="A95" s="106">
        <v>191</v>
      </c>
      <c r="B95" s="107" t="s">
        <v>163</v>
      </c>
      <c r="C95" s="107" t="s">
        <v>25</v>
      </c>
      <c r="D95" s="105"/>
      <c r="E95" s="44"/>
      <c r="F95" s="51"/>
      <c r="G95" s="52"/>
      <c r="H95" s="51"/>
      <c r="I95" s="11"/>
    </row>
    <row r="96" spans="1:9" ht="12.75">
      <c r="A96" s="106">
        <v>199</v>
      </c>
      <c r="B96" s="107" t="s">
        <v>164</v>
      </c>
      <c r="C96" s="107" t="s">
        <v>11</v>
      </c>
      <c r="D96" s="105"/>
      <c r="E96" s="44"/>
      <c r="F96" s="51"/>
      <c r="G96" s="52"/>
      <c r="H96" s="51"/>
      <c r="I96" s="11"/>
    </row>
    <row r="97" spans="1:9" ht="12.75">
      <c r="A97" s="106">
        <v>200</v>
      </c>
      <c r="B97" s="107" t="s">
        <v>165</v>
      </c>
      <c r="C97" s="107" t="s">
        <v>11</v>
      </c>
      <c r="D97" s="105"/>
      <c r="E97" s="44"/>
      <c r="F97" s="51"/>
      <c r="G97" s="52"/>
      <c r="H97" s="51"/>
      <c r="I97" s="11"/>
    </row>
    <row r="98" spans="1:9" ht="12.75">
      <c r="A98" s="106">
        <v>135</v>
      </c>
      <c r="B98" s="107" t="s">
        <v>172</v>
      </c>
      <c r="C98" s="107" t="s">
        <v>22</v>
      </c>
      <c r="D98" s="105"/>
      <c r="E98" s="44"/>
      <c r="F98" s="51"/>
      <c r="G98" s="52"/>
      <c r="H98" s="51"/>
      <c r="I98" s="11"/>
    </row>
    <row r="99" spans="1:9" ht="12.75">
      <c r="A99" s="106">
        <v>136</v>
      </c>
      <c r="B99" s="107" t="s">
        <v>173</v>
      </c>
      <c r="C99" s="107" t="s">
        <v>22</v>
      </c>
      <c r="D99" s="105"/>
      <c r="E99" s="44"/>
      <c r="F99" s="51"/>
      <c r="G99" s="52"/>
      <c r="H99" s="51"/>
      <c r="I99" s="11"/>
    </row>
    <row r="100" spans="1:9" ht="12.75">
      <c r="A100" s="106">
        <v>185</v>
      </c>
      <c r="B100" s="107" t="s">
        <v>174</v>
      </c>
      <c r="C100" s="107" t="s">
        <v>26</v>
      </c>
      <c r="D100" s="105"/>
      <c r="E100" s="44"/>
      <c r="F100" s="51"/>
      <c r="G100" s="52"/>
      <c r="H100" s="51"/>
      <c r="I100" s="11"/>
    </row>
    <row r="101" spans="1:9" ht="12.75">
      <c r="A101" s="106">
        <v>186</v>
      </c>
      <c r="B101" s="107" t="s">
        <v>175</v>
      </c>
      <c r="C101" s="107" t="s">
        <v>26</v>
      </c>
      <c r="D101" s="105"/>
      <c r="E101" s="44"/>
      <c r="F101" s="51"/>
      <c r="G101" s="52"/>
      <c r="H101" s="51"/>
      <c r="I101" s="11"/>
    </row>
    <row r="102" spans="1:9" ht="12.75">
      <c r="A102" s="106">
        <v>179</v>
      </c>
      <c r="B102" s="107" t="s">
        <v>178</v>
      </c>
      <c r="C102" s="107" t="s">
        <v>33</v>
      </c>
      <c r="D102" s="105"/>
      <c r="E102" s="44"/>
      <c r="F102" s="51"/>
      <c r="G102" s="52"/>
      <c r="H102" s="51"/>
      <c r="I102" s="11"/>
    </row>
    <row r="103" spans="1:9" ht="12.75">
      <c r="A103" s="106">
        <v>178</v>
      </c>
      <c r="B103" s="107" t="s">
        <v>179</v>
      </c>
      <c r="C103" s="107" t="s">
        <v>33</v>
      </c>
      <c r="D103" s="105"/>
      <c r="E103" s="44"/>
      <c r="F103" s="51"/>
      <c r="G103" s="52"/>
      <c r="H103" s="51"/>
      <c r="I103" s="11"/>
    </row>
    <row r="104" spans="1:9" ht="12.75">
      <c r="A104" s="106">
        <v>151</v>
      </c>
      <c r="B104" s="107" t="s">
        <v>184</v>
      </c>
      <c r="C104" s="107" t="s">
        <v>4</v>
      </c>
      <c r="D104" s="105"/>
      <c r="E104" s="44"/>
      <c r="F104" s="51"/>
      <c r="G104" s="52"/>
      <c r="H104" s="51"/>
      <c r="I104" s="11"/>
    </row>
    <row r="105" spans="1:9" ht="12.75">
      <c r="A105" s="106">
        <v>150</v>
      </c>
      <c r="B105" s="107" t="s">
        <v>197</v>
      </c>
      <c r="C105" s="107" t="s">
        <v>4</v>
      </c>
      <c r="D105" s="105"/>
      <c r="E105" s="44"/>
      <c r="F105" s="51"/>
      <c r="G105" s="52"/>
      <c r="H105" s="51"/>
      <c r="I105" s="11"/>
    </row>
    <row r="106" spans="1:4" ht="12.75">
      <c r="A106" s="106">
        <v>168</v>
      </c>
      <c r="B106" s="104" t="s">
        <v>151</v>
      </c>
      <c r="C106" s="104" t="s">
        <v>150</v>
      </c>
      <c r="D106" s="105"/>
    </row>
    <row r="107" spans="1:4" ht="12.75">
      <c r="A107" s="1">
        <v>177</v>
      </c>
      <c r="B107" s="1" t="s">
        <v>270</v>
      </c>
      <c r="C107" s="1" t="s">
        <v>33</v>
      </c>
      <c r="D107" s="1"/>
    </row>
    <row r="108" spans="1:4" ht="12.75">
      <c r="A108" s="1">
        <v>206</v>
      </c>
      <c r="B108" s="17" t="s">
        <v>365</v>
      </c>
      <c r="C108" s="1" t="s">
        <v>32</v>
      </c>
      <c r="D108" s="1"/>
    </row>
    <row r="109" spans="1:4" ht="12.75">
      <c r="A109" s="1" t="s">
        <v>337</v>
      </c>
      <c r="B109" s="1" t="s">
        <v>229</v>
      </c>
      <c r="C109" s="1" t="s">
        <v>3</v>
      </c>
      <c r="D109" s="1"/>
    </row>
    <row r="110" spans="1:4" ht="12.75">
      <c r="A110" s="17" t="s">
        <v>366</v>
      </c>
      <c r="B110" s="17" t="s">
        <v>367</v>
      </c>
      <c r="C110" s="17" t="s">
        <v>85</v>
      </c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</sheetData>
  <sheetProtection/>
  <printOptions/>
  <pageMargins left="0.7" right="0.7" top="0.75" bottom="0.75" header="0.3" footer="0.3"/>
  <pageSetup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zoomScaleSheetLayoutView="100" zoomScalePageLayoutView="0" workbookViewId="0" topLeftCell="A9">
      <selection activeCell="D7" sqref="D7:D44"/>
    </sheetView>
  </sheetViews>
  <sheetFormatPr defaultColWidth="9.140625" defaultRowHeight="12.75"/>
  <cols>
    <col min="2" max="2" width="7.28125" style="0" customWidth="1"/>
    <col min="3" max="3" width="26.421875" style="0" customWidth="1"/>
    <col min="4" max="4" width="23.00390625" style="0" customWidth="1"/>
    <col min="5" max="6" width="7.7109375" style="0" customWidth="1"/>
    <col min="7" max="7" width="7.00390625" style="0" hidden="1" customWidth="1"/>
    <col min="8" max="8" width="7.7109375" style="0" hidden="1" customWidth="1"/>
    <col min="9" max="9" width="6.28125" style="0" hidden="1" customWidth="1"/>
  </cols>
  <sheetData>
    <row r="1" spans="2:9" ht="12.75">
      <c r="B1" s="214"/>
      <c r="C1" s="214"/>
      <c r="D1" s="214"/>
      <c r="E1" s="214"/>
      <c r="F1" s="214"/>
      <c r="G1" s="214"/>
      <c r="H1" s="214"/>
      <c r="I1" s="214"/>
    </row>
    <row r="2" spans="2:5" ht="12.75">
      <c r="B2" s="225" t="s">
        <v>185</v>
      </c>
      <c r="C2" s="225"/>
      <c r="D2" s="225"/>
      <c r="E2" s="225"/>
    </row>
    <row r="3" spans="2:9" ht="23.25" customHeight="1">
      <c r="B3" s="225" t="s">
        <v>333</v>
      </c>
      <c r="C3" s="188"/>
      <c r="D3" s="188"/>
      <c r="E3" s="188"/>
      <c r="F3" s="188"/>
      <c r="G3" s="188"/>
      <c r="H3" s="188"/>
      <c r="I3" s="188"/>
    </row>
    <row r="4" spans="2:9" ht="23.25" customHeight="1" thickBot="1">
      <c r="B4" s="224" t="s">
        <v>183</v>
      </c>
      <c r="C4" s="224"/>
      <c r="D4" s="224"/>
      <c r="E4" s="224"/>
      <c r="F4" s="224"/>
      <c r="G4" s="224"/>
      <c r="H4" s="224"/>
      <c r="I4" s="224"/>
    </row>
    <row r="5" spans="1:9" ht="18" customHeight="1" thickBot="1">
      <c r="A5" s="101" t="s">
        <v>8</v>
      </c>
      <c r="B5" s="222" t="s">
        <v>50</v>
      </c>
      <c r="C5" s="215" t="s">
        <v>51</v>
      </c>
      <c r="D5" s="215" t="s">
        <v>52</v>
      </c>
      <c r="E5" s="217" t="s">
        <v>53</v>
      </c>
      <c r="F5" s="219" t="s">
        <v>37</v>
      </c>
      <c r="G5" s="220"/>
      <c r="H5" s="221"/>
      <c r="I5" s="195" t="s">
        <v>55</v>
      </c>
    </row>
    <row r="6" spans="1:9" ht="13.5" customHeight="1" thickBot="1">
      <c r="A6" s="99"/>
      <c r="B6" s="223"/>
      <c r="C6" s="216"/>
      <c r="D6" s="216"/>
      <c r="E6" s="218"/>
      <c r="F6" s="74"/>
      <c r="G6" s="74"/>
      <c r="H6" s="74"/>
      <c r="I6" s="187"/>
    </row>
    <row r="7" spans="1:9" s="77" customFormat="1" ht="15.75" thickBot="1">
      <c r="A7" s="123">
        <v>9</v>
      </c>
      <c r="B7" s="75">
        <v>101</v>
      </c>
      <c r="C7" s="122" t="str">
        <f>VLOOKUP(B7,база!$A$2:$C$140,2,FALSE)</f>
        <v>Гонцова Мария</v>
      </c>
      <c r="D7" s="75" t="str">
        <f>VLOOKUP(B7,база!$A$2:$C$140,3,FALSE)</f>
        <v>Башмаковский</v>
      </c>
      <c r="E7" s="75" t="s">
        <v>237</v>
      </c>
      <c r="F7" s="96">
        <v>74</v>
      </c>
      <c r="G7" s="75"/>
      <c r="H7" s="75"/>
      <c r="I7" s="76"/>
    </row>
    <row r="8" spans="1:9" s="77" customFormat="1" ht="15.75" thickBot="1">
      <c r="A8" s="123">
        <v>25</v>
      </c>
      <c r="B8" s="75">
        <v>102</v>
      </c>
      <c r="C8" s="122" t="str">
        <f>VLOOKUP(B8,база!$A$2:$C$140,2,FALSE)</f>
        <v>Шатишова Александра</v>
      </c>
      <c r="D8" s="75" t="str">
        <f>VLOOKUP(B8,база!$A$2:$C$140,3,FALSE)</f>
        <v>Башмаковский</v>
      </c>
      <c r="E8" s="75" t="s">
        <v>257</v>
      </c>
      <c r="F8" s="96">
        <v>56</v>
      </c>
      <c r="G8" s="75"/>
      <c r="H8" s="75"/>
      <c r="I8" s="76"/>
    </row>
    <row r="9" spans="1:9" s="77" customFormat="1" ht="15.75" thickBot="1">
      <c r="A9" s="123">
        <v>20</v>
      </c>
      <c r="B9" s="75">
        <v>94</v>
      </c>
      <c r="C9" s="122" t="str">
        <f>VLOOKUP(B9,база!$A$2:$C$140,2,FALSE)</f>
        <v>Сухова Алена</v>
      </c>
      <c r="D9" s="75" t="str">
        <f>VLOOKUP(B9,база!$A$2:$C$140,3,FALSE)</f>
        <v>Бековский</v>
      </c>
      <c r="E9" s="75" t="s">
        <v>268</v>
      </c>
      <c r="F9" s="96">
        <v>61</v>
      </c>
      <c r="G9" s="75"/>
      <c r="H9" s="75"/>
      <c r="I9" s="76"/>
    </row>
    <row r="10" spans="1:9" s="77" customFormat="1" ht="15.75" thickBot="1">
      <c r="A10" s="123">
        <v>30</v>
      </c>
      <c r="B10" s="75" t="s">
        <v>336</v>
      </c>
      <c r="C10" s="122" t="s">
        <v>229</v>
      </c>
      <c r="D10" s="75" t="s">
        <v>3</v>
      </c>
      <c r="E10" s="75" t="s">
        <v>269</v>
      </c>
      <c r="F10" s="96">
        <v>51</v>
      </c>
      <c r="G10" s="75"/>
      <c r="H10" s="75"/>
      <c r="I10" s="76"/>
    </row>
    <row r="11" spans="1:9" s="77" customFormat="1" ht="15.75" thickBot="1">
      <c r="A11" s="123">
        <v>3</v>
      </c>
      <c r="B11" s="75">
        <v>41</v>
      </c>
      <c r="C11" s="122" t="str">
        <f>VLOOKUP(B11,база!$A$2:$C$140,2,FALSE)</f>
        <v>Лыкова Екатерина</v>
      </c>
      <c r="D11" s="75" t="str">
        <f>VLOOKUP(B11,база!$A$2:$C$140,3,FALSE)</f>
        <v>Бессоновский</v>
      </c>
      <c r="E11" s="75" t="s">
        <v>247</v>
      </c>
      <c r="F11" s="96">
        <v>98</v>
      </c>
      <c r="G11" s="75"/>
      <c r="H11" s="75"/>
      <c r="I11" s="76"/>
    </row>
    <row r="12" spans="1:9" s="77" customFormat="1" ht="15.75" thickBot="1">
      <c r="A12" s="123">
        <v>14</v>
      </c>
      <c r="B12" s="75">
        <v>36</v>
      </c>
      <c r="C12" s="122" t="str">
        <f>VLOOKUP(B12,база!$A$2:$C$140,2,FALSE)</f>
        <v>Банникова Юлия</v>
      </c>
      <c r="D12" s="75" t="str">
        <f>VLOOKUP(B12,база!$A$2:$C$140,3,FALSE)</f>
        <v>Бессоновский</v>
      </c>
      <c r="E12" s="75" t="s">
        <v>255</v>
      </c>
      <c r="F12" s="96">
        <v>67</v>
      </c>
      <c r="G12" s="75"/>
      <c r="H12" s="75"/>
      <c r="I12" s="76"/>
    </row>
    <row r="13" spans="1:9" s="77" customFormat="1" ht="15.75" thickBot="1">
      <c r="A13" s="123">
        <v>5</v>
      </c>
      <c r="B13" s="75">
        <v>171</v>
      </c>
      <c r="C13" s="122" t="str">
        <f>VLOOKUP(B13,база!$A$2:$C$140,2,FALSE)</f>
        <v>Мохнатова Мария</v>
      </c>
      <c r="D13" s="75" t="str">
        <f>VLOOKUP(B13,база!$A$2:$C$140,3,FALSE)</f>
        <v>Вадинский</v>
      </c>
      <c r="E13" s="75" t="s">
        <v>258</v>
      </c>
      <c r="F13" s="96">
        <v>85</v>
      </c>
      <c r="G13" s="75"/>
      <c r="H13" s="75"/>
      <c r="I13" s="76"/>
    </row>
    <row r="14" spans="1:9" s="77" customFormat="1" ht="15.75" thickBot="1">
      <c r="A14" s="123">
        <v>38</v>
      </c>
      <c r="B14" s="75">
        <v>151</v>
      </c>
      <c r="C14" s="122" t="str">
        <f>VLOOKUP(B14,база!$A$2:$C$140,2,FALSE)</f>
        <v>Иванова Любовь</v>
      </c>
      <c r="D14" s="75" t="str">
        <f>VLOOKUP(B14,база!$A$2:$C$140,3,FALSE)</f>
        <v>Городищенский</v>
      </c>
      <c r="E14" s="75" t="s">
        <v>239</v>
      </c>
      <c r="F14" s="96">
        <v>43</v>
      </c>
      <c r="G14" s="75"/>
      <c r="H14" s="75"/>
      <c r="I14" s="76"/>
    </row>
    <row r="15" spans="1:9" s="77" customFormat="1" ht="15.75" thickBot="1">
      <c r="A15" s="123">
        <v>28</v>
      </c>
      <c r="B15" s="75">
        <v>60</v>
      </c>
      <c r="C15" s="122" t="str">
        <f>VLOOKUP(B15,база!$A$2:$C$140,2,FALSE)</f>
        <v>Сухарнова Анастасия</v>
      </c>
      <c r="D15" s="75" t="str">
        <f>VLOOKUP(B15,база!$A$2:$C$140,3,FALSE)</f>
        <v>Земетчинский</v>
      </c>
      <c r="E15" s="75" t="s">
        <v>256</v>
      </c>
      <c r="F15" s="96">
        <v>53</v>
      </c>
      <c r="G15" s="75"/>
      <c r="H15" s="75"/>
      <c r="I15" s="76"/>
    </row>
    <row r="16" spans="1:9" s="77" customFormat="1" ht="15.75" thickBot="1">
      <c r="A16" s="123">
        <v>31</v>
      </c>
      <c r="B16" s="75">
        <v>58</v>
      </c>
      <c r="C16" s="122" t="str">
        <f>VLOOKUP(B16,база!$A$2:$C$140,2,FALSE)</f>
        <v>Соколова Юлия</v>
      </c>
      <c r="D16" s="75" t="str">
        <f>VLOOKUP(B16,база!$A$2:$C$140,3,FALSE)</f>
        <v>Земетчинский</v>
      </c>
      <c r="E16" s="75" t="s">
        <v>248</v>
      </c>
      <c r="F16" s="96">
        <v>50</v>
      </c>
      <c r="G16" s="75"/>
      <c r="H16" s="75"/>
      <c r="I16" s="76"/>
    </row>
    <row r="17" spans="1:9" s="77" customFormat="1" ht="15.75" thickBot="1">
      <c r="A17" s="123">
        <v>32</v>
      </c>
      <c r="B17" s="75">
        <v>85</v>
      </c>
      <c r="C17" s="122" t="str">
        <f>VLOOKUP(B17,база!$A$2:$C$140,2,FALSE)</f>
        <v>Кулагина Елена</v>
      </c>
      <c r="D17" s="75" t="str">
        <f>VLOOKUP(B17,база!$A$2:$C$140,3,FALSE)</f>
        <v>Иссинский</v>
      </c>
      <c r="E17" s="75" t="s">
        <v>252</v>
      </c>
      <c r="F17" s="96">
        <v>49</v>
      </c>
      <c r="G17" s="75"/>
      <c r="H17" s="75"/>
      <c r="I17" s="76"/>
    </row>
    <row r="18" spans="1:9" s="77" customFormat="1" ht="15.75" thickBot="1">
      <c r="A18" s="123">
        <v>26</v>
      </c>
      <c r="B18" s="75">
        <v>64</v>
      </c>
      <c r="C18" s="122" t="str">
        <f>VLOOKUP(B18,база!$A$2:$C$140,2,FALSE)</f>
        <v>Горшенина Мария</v>
      </c>
      <c r="D18" s="75" t="str">
        <f>VLOOKUP(B18,база!$A$2:$C$140,3,FALSE)</f>
        <v>Каменский</v>
      </c>
      <c r="E18" s="75" t="s">
        <v>253</v>
      </c>
      <c r="F18" s="96">
        <v>55</v>
      </c>
      <c r="G18" s="75"/>
      <c r="H18" s="75"/>
      <c r="I18" s="76"/>
    </row>
    <row r="19" spans="1:9" s="77" customFormat="1" ht="15.75" thickBot="1">
      <c r="A19" s="123">
        <v>21</v>
      </c>
      <c r="B19" s="75">
        <v>200</v>
      </c>
      <c r="C19" s="122" t="str">
        <f>VLOOKUP(B19,база!$A$2:$C$140,2,FALSE)</f>
        <v>Феклистова Марина</v>
      </c>
      <c r="D19" s="75" t="str">
        <f>VLOOKUP(B19,база!$A$2:$C$140,3,FALSE)</f>
        <v>Камешкирский</v>
      </c>
      <c r="E19" s="75" t="s">
        <v>261</v>
      </c>
      <c r="F19" s="96">
        <v>60</v>
      </c>
      <c r="G19" s="75"/>
      <c r="H19" s="75"/>
      <c r="I19" s="76"/>
    </row>
    <row r="20" spans="1:9" s="77" customFormat="1" ht="15.75" thickBot="1">
      <c r="A20" s="123">
        <v>36</v>
      </c>
      <c r="B20" s="75">
        <v>199</v>
      </c>
      <c r="C20" s="122" t="str">
        <f>VLOOKUP(B20,база!$A$2:$C$140,2,FALSE)</f>
        <v>Келазева Римма</v>
      </c>
      <c r="D20" s="75" t="str">
        <f>VLOOKUP(B20,база!$A$2:$C$140,3,FALSE)</f>
        <v>Камешкирский</v>
      </c>
      <c r="E20" s="75" t="s">
        <v>262</v>
      </c>
      <c r="F20" s="96">
        <v>45</v>
      </c>
      <c r="G20" s="75"/>
      <c r="H20" s="75"/>
      <c r="I20" s="76"/>
    </row>
    <row r="21" spans="1:9" s="77" customFormat="1" ht="15.75" thickBot="1">
      <c r="A21" s="123">
        <v>18</v>
      </c>
      <c r="B21" s="75">
        <v>179</v>
      </c>
      <c r="C21" s="122" t="str">
        <f>VLOOKUP(B21,база!$A$2:$C$140,2,FALSE)</f>
        <v>Абдулаева М</v>
      </c>
      <c r="D21" s="75" t="str">
        <f>VLOOKUP(B21,база!$A$2:$C$140,3,FALSE)</f>
        <v>Колышлейский</v>
      </c>
      <c r="E21" s="75" t="s">
        <v>266</v>
      </c>
      <c r="F21" s="96">
        <v>63</v>
      </c>
      <c r="G21" s="75"/>
      <c r="H21" s="75"/>
      <c r="I21" s="76"/>
    </row>
    <row r="22" spans="1:9" s="77" customFormat="1" ht="15.75" thickBot="1">
      <c r="A22" s="123">
        <v>22</v>
      </c>
      <c r="B22" s="75">
        <v>177</v>
      </c>
      <c r="C22" s="122" t="s">
        <v>270</v>
      </c>
      <c r="D22" s="75" t="s">
        <v>33</v>
      </c>
      <c r="E22" s="75" t="s">
        <v>267</v>
      </c>
      <c r="F22" s="96">
        <v>59</v>
      </c>
      <c r="G22" s="75"/>
      <c r="H22" s="75"/>
      <c r="I22" s="76"/>
    </row>
    <row r="23" spans="1:9" s="77" customFormat="1" ht="15.75" thickBot="1">
      <c r="A23" s="123">
        <v>24</v>
      </c>
      <c r="B23" s="75">
        <v>186</v>
      </c>
      <c r="C23" s="122" t="str">
        <f>VLOOKUP(B23,база!$A$2:$C$140,2,FALSE)</f>
        <v>Понимасова С</v>
      </c>
      <c r="D23" s="75" t="str">
        <f>VLOOKUP(B23,база!$A$2:$C$140,3,FALSE)</f>
        <v>Кузнецкий</v>
      </c>
      <c r="E23" s="75" t="s">
        <v>263</v>
      </c>
      <c r="F23" s="96">
        <v>57</v>
      </c>
      <c r="G23" s="75"/>
      <c r="H23" s="75"/>
      <c r="I23" s="76"/>
    </row>
    <row r="24" spans="1:9" s="77" customFormat="1" ht="15.75" thickBot="1">
      <c r="A24" s="123">
        <v>27</v>
      </c>
      <c r="B24" s="75">
        <v>185</v>
      </c>
      <c r="C24" s="122" t="str">
        <f>VLOOKUP(B24,база!$A$2:$C$140,2,FALSE)</f>
        <v>Стекольникова Юлия</v>
      </c>
      <c r="D24" s="75" t="str">
        <f>VLOOKUP(B24,база!$A$2:$C$140,3,FALSE)</f>
        <v>Кузнецкий</v>
      </c>
      <c r="E24" s="75" t="s">
        <v>264</v>
      </c>
      <c r="F24" s="96">
        <v>54</v>
      </c>
      <c r="G24" s="75"/>
      <c r="H24" s="75"/>
      <c r="I24" s="76"/>
    </row>
    <row r="25" spans="1:9" s="77" customFormat="1" ht="15.75" thickBot="1">
      <c r="A25" s="123">
        <v>15</v>
      </c>
      <c r="B25" s="75">
        <v>110</v>
      </c>
      <c r="C25" s="122" t="str">
        <f>VLOOKUP(B25,база!$A$2:$C$140,2,FALSE)</f>
        <v>Антипова Виктория</v>
      </c>
      <c r="D25" s="75" t="str">
        <f>VLOOKUP(B25,база!$A$2:$C$140,3,FALSE)</f>
        <v>Лопатинский</v>
      </c>
      <c r="E25" s="75" t="s">
        <v>243</v>
      </c>
      <c r="F25" s="96">
        <v>66</v>
      </c>
      <c r="G25" s="75"/>
      <c r="H25" s="75"/>
      <c r="I25" s="76"/>
    </row>
    <row r="26" spans="1:9" s="77" customFormat="1" ht="15.75" thickBot="1">
      <c r="A26" s="123">
        <v>16</v>
      </c>
      <c r="B26" s="75">
        <v>109</v>
      </c>
      <c r="C26" s="122" t="str">
        <f>VLOOKUP(B26,база!$A$2:$C$140,2,FALSE)</f>
        <v>Давыдова Ильвера</v>
      </c>
      <c r="D26" s="75" t="str">
        <f>VLOOKUP(B26,база!$A$2:$C$140,3,FALSE)</f>
        <v>Лопатинский</v>
      </c>
      <c r="E26" s="75" t="s">
        <v>234</v>
      </c>
      <c r="F26" s="96">
        <v>65</v>
      </c>
      <c r="G26" s="75"/>
      <c r="H26" s="75"/>
      <c r="I26" s="76"/>
    </row>
    <row r="27" spans="1:9" s="77" customFormat="1" ht="15.75" thickBot="1">
      <c r="A27" s="123">
        <v>29</v>
      </c>
      <c r="B27" s="75">
        <v>144</v>
      </c>
      <c r="C27" s="122" t="str">
        <f>VLOOKUP(B27,база!$A$2:$C$140,2,FALSE)</f>
        <v>Пиканова Анжела</v>
      </c>
      <c r="D27" s="75" t="str">
        <f>VLOOKUP(B27,база!$A$2:$C$140,3,FALSE)</f>
        <v>Лунинский</v>
      </c>
      <c r="E27" s="75" t="s">
        <v>238</v>
      </c>
      <c r="F27" s="96">
        <v>52</v>
      </c>
      <c r="G27" s="75"/>
      <c r="H27" s="75"/>
      <c r="I27" s="76"/>
    </row>
    <row r="28" spans="1:9" s="77" customFormat="1" ht="15.75" thickBot="1">
      <c r="A28" s="123">
        <v>34</v>
      </c>
      <c r="B28" s="75">
        <v>143</v>
      </c>
      <c r="C28" s="122" t="str">
        <f>VLOOKUP(B28,база!$A$2:$C$140,2,FALSE)</f>
        <v>Шалдаева Ольга</v>
      </c>
      <c r="D28" s="75" t="str">
        <f>VLOOKUP(B28,база!$A$2:$C$140,3,FALSE)</f>
        <v>Лунинский</v>
      </c>
      <c r="E28" s="75" t="s">
        <v>249</v>
      </c>
      <c r="F28" s="96">
        <v>47</v>
      </c>
      <c r="G28" s="75"/>
      <c r="H28" s="75"/>
      <c r="I28" s="76"/>
    </row>
    <row r="29" spans="1:9" s="77" customFormat="1" ht="15.75" thickBot="1">
      <c r="A29" s="123">
        <v>7</v>
      </c>
      <c r="B29" s="75">
        <v>122</v>
      </c>
      <c r="C29" s="122" t="str">
        <f>VLOOKUP(B29,база!$A$2:$C$140,2,FALSE)</f>
        <v>Юдина Татьяна</v>
      </c>
      <c r="D29" s="75" t="str">
        <f>VLOOKUP(B29,база!$A$2:$C$140,3,FALSE)</f>
        <v>Малосердобинский</v>
      </c>
      <c r="E29" s="75" t="s">
        <v>259</v>
      </c>
      <c r="F29" s="96">
        <v>79</v>
      </c>
      <c r="G29" s="75"/>
      <c r="H29" s="75"/>
      <c r="I29" s="76"/>
    </row>
    <row r="30" spans="1:9" s="77" customFormat="1" ht="15.75" thickBot="1">
      <c r="A30" s="123">
        <v>2</v>
      </c>
      <c r="B30" s="75">
        <v>72</v>
      </c>
      <c r="C30" s="122" t="str">
        <f>VLOOKUP(B30,база!$A$2:$C$140,2,FALSE)</f>
        <v>Афанасьева Ольга</v>
      </c>
      <c r="D30" s="75" t="str">
        <f>VLOOKUP(B30,база!$A$2:$C$140,3,FALSE)</f>
        <v>Мокшанский</v>
      </c>
      <c r="E30" s="75" t="s">
        <v>235</v>
      </c>
      <c r="F30" s="96">
        <v>108</v>
      </c>
      <c r="G30" s="75"/>
      <c r="H30" s="75"/>
      <c r="I30" s="76"/>
    </row>
    <row r="31" spans="1:9" s="77" customFormat="1" ht="15.75" thickBot="1">
      <c r="A31" s="123">
        <v>35</v>
      </c>
      <c r="B31" s="75">
        <v>75</v>
      </c>
      <c r="C31" s="122" t="str">
        <f>VLOOKUP(B31,база!$A$2:$C$140,2,FALSE)</f>
        <v>Мясникова Наталья</v>
      </c>
      <c r="D31" s="75" t="str">
        <f>VLOOKUP(B31,база!$A$2:$C$140,3,FALSE)</f>
        <v>Мокшанский</v>
      </c>
      <c r="E31" s="75" t="s">
        <v>244</v>
      </c>
      <c r="F31" s="96">
        <v>46</v>
      </c>
      <c r="G31" s="75"/>
      <c r="H31" s="75"/>
      <c r="I31" s="76"/>
    </row>
    <row r="32" spans="1:9" s="77" customFormat="1" ht="15.75" thickBot="1">
      <c r="A32" s="123">
        <v>4</v>
      </c>
      <c r="B32" s="75">
        <v>163</v>
      </c>
      <c r="C32" s="122" t="str">
        <f>VLOOKUP(B32,база!$A$2:$C$140,2,FALSE)</f>
        <v>Гаврикова Светлана </v>
      </c>
      <c r="D32" s="75" t="str">
        <f>VLOOKUP(B32,база!$A$2:$C$140,3,FALSE)</f>
        <v>Наровчатский</v>
      </c>
      <c r="E32" s="75" t="s">
        <v>251</v>
      </c>
      <c r="F32" s="96">
        <v>90</v>
      </c>
      <c r="G32" s="75"/>
      <c r="H32" s="75"/>
      <c r="I32" s="76"/>
    </row>
    <row r="33" spans="1:9" s="77" customFormat="1" ht="15.75" thickBot="1">
      <c r="A33" s="123">
        <v>23</v>
      </c>
      <c r="B33" s="75">
        <v>14</v>
      </c>
      <c r="C33" s="122" t="str">
        <f>VLOOKUP(B33,база!$A$2:$C$140,2,FALSE)</f>
        <v>Чубарова Мария</v>
      </c>
      <c r="D33" s="75" t="str">
        <f>VLOOKUP(B33,база!$A$2:$C$140,3,FALSE)</f>
        <v>Нижнеломовский</v>
      </c>
      <c r="E33" s="75" t="s">
        <v>241</v>
      </c>
      <c r="F33" s="96">
        <v>58</v>
      </c>
      <c r="G33" s="75"/>
      <c r="H33" s="75"/>
      <c r="I33" s="76"/>
    </row>
    <row r="34" spans="1:9" s="77" customFormat="1" ht="15.75" thickBot="1">
      <c r="A34" s="123">
        <v>11</v>
      </c>
      <c r="B34" s="75">
        <v>157</v>
      </c>
      <c r="C34" s="122" t="str">
        <f>VLOOKUP(B34,база!$A$2:$C$140,2,FALSE)</f>
        <v>Бобкова Камила</v>
      </c>
      <c r="D34" s="75" t="str">
        <f>VLOOKUP(B34,база!$A$2:$C$140,3,FALSE)</f>
        <v>Никольский</v>
      </c>
      <c r="E34" s="75" t="s">
        <v>250</v>
      </c>
      <c r="F34" s="96">
        <v>70</v>
      </c>
      <c r="G34" s="75"/>
      <c r="H34" s="75"/>
      <c r="I34" s="76"/>
    </row>
    <row r="35" spans="1:9" s="77" customFormat="1" ht="15.75" thickBot="1">
      <c r="A35" s="123">
        <v>19</v>
      </c>
      <c r="B35" s="75">
        <v>158</v>
      </c>
      <c r="C35" s="122" t="str">
        <f>VLOOKUP(B35,база!$A$2:$C$140,2,FALSE)</f>
        <v>Ефимова Диана</v>
      </c>
      <c r="D35" s="75" t="str">
        <f>VLOOKUP(B35,база!$A$2:$C$140,3,FALSE)</f>
        <v>Никольский</v>
      </c>
      <c r="E35" s="75" t="s">
        <v>240</v>
      </c>
      <c r="F35" s="96">
        <v>62</v>
      </c>
      <c r="G35" s="75"/>
      <c r="H35" s="75"/>
      <c r="I35" s="76"/>
    </row>
    <row r="36" spans="1:9" s="77" customFormat="1" ht="15.75" thickBot="1">
      <c r="A36" s="123">
        <v>10</v>
      </c>
      <c r="B36" s="75">
        <v>3</v>
      </c>
      <c r="C36" s="122" t="str">
        <f>VLOOKUP(B36,база!$A$2:$C$140,2,FALSE)</f>
        <v>Кореннова Анна</v>
      </c>
      <c r="D36" s="75" t="str">
        <f>VLOOKUP(B36,база!$A$2:$C$140,3,FALSE)</f>
        <v>Сердобский</v>
      </c>
      <c r="E36" s="75" t="s">
        <v>245</v>
      </c>
      <c r="F36" s="96">
        <v>72</v>
      </c>
      <c r="G36" s="75"/>
      <c r="H36" s="75"/>
      <c r="I36" s="76"/>
    </row>
    <row r="37" spans="1:9" s="77" customFormat="1" ht="15.75" thickBot="1">
      <c r="A37" s="123">
        <v>13</v>
      </c>
      <c r="B37" s="75">
        <v>4</v>
      </c>
      <c r="C37" s="122" t="str">
        <f>VLOOKUP(B37,база!$A$2:$C$140,2,FALSE)</f>
        <v>Тразанова Юлия</v>
      </c>
      <c r="D37" s="75" t="str">
        <f>VLOOKUP(B37,база!$A$2:$C$140,3,FALSE)</f>
        <v>Сердобский</v>
      </c>
      <c r="E37" s="75" t="s">
        <v>236</v>
      </c>
      <c r="F37" s="96">
        <v>68</v>
      </c>
      <c r="G37" s="75"/>
      <c r="H37" s="75"/>
      <c r="I37" s="76"/>
    </row>
    <row r="38" spans="1:9" s="77" customFormat="1" ht="15.75" thickBot="1">
      <c r="A38" s="123">
        <v>33</v>
      </c>
      <c r="B38" s="75">
        <v>135</v>
      </c>
      <c r="C38" s="122" t="str">
        <f>VLOOKUP(B38,база!$A$2:$C$140,2,FALSE)</f>
        <v>Куторова Елена</v>
      </c>
      <c r="D38" s="75" t="str">
        <f>VLOOKUP(B38,база!$A$2:$C$140,3,FALSE)</f>
        <v>Сосновоборский</v>
      </c>
      <c r="E38" s="75" t="s">
        <v>252</v>
      </c>
      <c r="F38" s="96">
        <v>48</v>
      </c>
      <c r="G38" s="75"/>
      <c r="H38" s="75"/>
      <c r="I38" s="76"/>
    </row>
    <row r="39" spans="1:9" s="77" customFormat="1" ht="15.75" thickBot="1">
      <c r="A39" s="123">
        <v>37</v>
      </c>
      <c r="B39" s="75">
        <v>136</v>
      </c>
      <c r="C39" s="122" t="str">
        <f>VLOOKUP(B39,база!$A$2:$C$140,2,FALSE)</f>
        <v>Киреева Наталья</v>
      </c>
      <c r="D39" s="75" t="str">
        <f>VLOOKUP(B39,база!$A$2:$C$140,3,FALSE)</f>
        <v>Сосновоборский</v>
      </c>
      <c r="E39" s="75" t="s">
        <v>265</v>
      </c>
      <c r="F39" s="96">
        <v>44</v>
      </c>
      <c r="G39" s="75"/>
      <c r="H39" s="75"/>
      <c r="I39" s="76"/>
    </row>
    <row r="40" spans="1:9" s="77" customFormat="1" ht="15.75" thickBot="1">
      <c r="A40" s="123">
        <v>6</v>
      </c>
      <c r="B40" s="75">
        <v>131</v>
      </c>
      <c r="C40" s="122" t="str">
        <f>VLOOKUP(B40,база!$A$2:$C$140,2,FALSE)</f>
        <v>Калинкин Роман</v>
      </c>
      <c r="D40" s="75" t="str">
        <f>VLOOKUP(B40,база!$A$2:$C$140,3,FALSE)</f>
        <v>Спасский</v>
      </c>
      <c r="E40" s="75" t="s">
        <v>233</v>
      </c>
      <c r="F40" s="96">
        <v>82</v>
      </c>
      <c r="G40" s="75"/>
      <c r="H40" s="75"/>
      <c r="I40" s="76"/>
    </row>
    <row r="41" spans="1:9" s="77" customFormat="1" ht="15.75" thickBot="1">
      <c r="A41" s="123">
        <v>12</v>
      </c>
      <c r="B41" s="75">
        <v>129</v>
      </c>
      <c r="C41" s="122" t="str">
        <f>VLOOKUP(B41,база!$A$2:$C$140,2,FALSE)</f>
        <v>Мирошкина Вера</v>
      </c>
      <c r="D41" s="75" t="str">
        <f>VLOOKUP(B41,база!$A$2:$C$140,3,FALSE)</f>
        <v>Спасский</v>
      </c>
      <c r="E41" s="75" t="s">
        <v>242</v>
      </c>
      <c r="F41" s="96">
        <v>69</v>
      </c>
      <c r="G41" s="75"/>
      <c r="H41" s="75"/>
      <c r="I41" s="76"/>
    </row>
    <row r="42" spans="1:9" s="77" customFormat="1" ht="15.75" thickBot="1">
      <c r="A42" s="123">
        <v>1</v>
      </c>
      <c r="B42" s="75">
        <v>47</v>
      </c>
      <c r="C42" s="122" t="str">
        <f>VLOOKUP(B42,база!$A$2:$C$140,2,FALSE)</f>
        <v>Варламова Анна</v>
      </c>
      <c r="D42" s="75" t="str">
        <f>VLOOKUP(B42,база!$A$2:$C$140,3,FALSE)</f>
        <v>Тамалинский</v>
      </c>
      <c r="E42" s="75" t="s">
        <v>246</v>
      </c>
      <c r="F42" s="96">
        <v>120</v>
      </c>
      <c r="G42" s="75"/>
      <c r="H42" s="75"/>
      <c r="I42" s="76"/>
    </row>
    <row r="43" spans="1:9" s="77" customFormat="1" ht="15.75" thickBot="1">
      <c r="A43" s="123">
        <v>8</v>
      </c>
      <c r="B43" s="75">
        <v>46</v>
      </c>
      <c r="C43" s="122" t="str">
        <f>VLOOKUP(B43,база!$A$2:$C$140,2,FALSE)</f>
        <v>Вольф Ольга</v>
      </c>
      <c r="D43" s="75" t="str">
        <f>VLOOKUP(B43,база!$A$2:$C$140,3,FALSE)</f>
        <v>Тамалинский</v>
      </c>
      <c r="E43" s="75" t="s">
        <v>254</v>
      </c>
      <c r="F43" s="96">
        <v>76</v>
      </c>
      <c r="G43" s="75"/>
      <c r="H43" s="75"/>
      <c r="I43" s="76"/>
    </row>
    <row r="44" spans="1:9" s="77" customFormat="1" ht="15.75" thickBot="1">
      <c r="A44" s="123">
        <v>17</v>
      </c>
      <c r="B44" s="75">
        <v>190</v>
      </c>
      <c r="C44" s="122" t="str">
        <f>VLOOKUP(B44,база!$A$2:$C$140,2,FALSE)</f>
        <v>Семашкина Татьяна</v>
      </c>
      <c r="D44" s="75" t="str">
        <f>VLOOKUP(B44,база!$A$2:$C$140,3,FALSE)</f>
        <v>Шемышейский</v>
      </c>
      <c r="E44" s="75" t="s">
        <v>260</v>
      </c>
      <c r="F44" s="96">
        <v>64</v>
      </c>
      <c r="G44" s="75"/>
      <c r="H44" s="75"/>
      <c r="I44" s="76"/>
    </row>
  </sheetData>
  <sheetProtection/>
  <mergeCells count="10">
    <mergeCell ref="B1:I1"/>
    <mergeCell ref="D5:D6"/>
    <mergeCell ref="E5:E6"/>
    <mergeCell ref="F5:H5"/>
    <mergeCell ref="B5:B6"/>
    <mergeCell ref="C5:C6"/>
    <mergeCell ref="B4:I4"/>
    <mergeCell ref="B2:E2"/>
    <mergeCell ref="I5:I6"/>
    <mergeCell ref="B3:I3"/>
  </mergeCells>
  <printOptions horizontalCentered="1"/>
  <pageMargins left="0.2362204724409449" right="0.15748031496062992" top="0.5905511811023623" bottom="0.5905511811023623" header="0.31496062992125984" footer="0.31496062992125984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zoomScaleSheetLayoutView="100" zoomScalePageLayoutView="0" workbookViewId="0" topLeftCell="A13">
      <selection activeCell="D20" sqref="D20"/>
    </sheetView>
  </sheetViews>
  <sheetFormatPr defaultColWidth="9.140625" defaultRowHeight="12.75"/>
  <cols>
    <col min="2" max="2" width="7.28125" style="0" customWidth="1"/>
    <col min="3" max="3" width="26.421875" style="0" customWidth="1"/>
    <col min="4" max="4" width="23.00390625" style="0" customWidth="1"/>
    <col min="5" max="5" width="14.28125" style="0" customWidth="1"/>
    <col min="6" max="6" width="7.7109375" style="0" customWidth="1"/>
    <col min="7" max="7" width="7.00390625" style="0" hidden="1" customWidth="1"/>
    <col min="8" max="8" width="7.7109375" style="0" hidden="1" customWidth="1"/>
    <col min="9" max="9" width="6.28125" style="0" hidden="1" customWidth="1"/>
    <col min="10" max="10" width="9.140625" style="0" hidden="1" customWidth="1"/>
  </cols>
  <sheetData>
    <row r="1" spans="2:9" ht="12.75">
      <c r="B1" s="214"/>
      <c r="C1" s="214"/>
      <c r="D1" s="214"/>
      <c r="E1" s="214"/>
      <c r="F1" s="214"/>
      <c r="G1" s="214"/>
      <c r="H1" s="214"/>
      <c r="I1" s="214"/>
    </row>
    <row r="2" ht="12.75">
      <c r="C2" s="18" t="s">
        <v>334</v>
      </c>
    </row>
    <row r="3" spans="2:9" ht="23.25" customHeight="1">
      <c r="B3" s="225" t="s">
        <v>333</v>
      </c>
      <c r="C3" s="225"/>
      <c r="D3" s="225"/>
      <c r="E3" s="225"/>
      <c r="F3" s="225"/>
      <c r="G3" s="225"/>
      <c r="H3" s="225"/>
      <c r="I3" s="225"/>
    </row>
    <row r="4" spans="2:9" ht="23.25" customHeight="1" thickBot="1">
      <c r="B4" s="20"/>
      <c r="C4" s="90" t="s">
        <v>186</v>
      </c>
      <c r="D4" s="20"/>
      <c r="E4" s="90" t="s">
        <v>335</v>
      </c>
      <c r="F4" s="20"/>
      <c r="G4" s="90" t="s">
        <v>187</v>
      </c>
      <c r="H4" s="20"/>
      <c r="I4" s="20"/>
    </row>
    <row r="5" spans="1:9" ht="18" customHeight="1" thickBot="1">
      <c r="A5" s="101" t="s">
        <v>8</v>
      </c>
      <c r="B5" s="189" t="s">
        <v>50</v>
      </c>
      <c r="C5" s="215" t="s">
        <v>51</v>
      </c>
      <c r="D5" s="215" t="s">
        <v>52</v>
      </c>
      <c r="E5" s="217" t="s">
        <v>53</v>
      </c>
      <c r="F5" s="219" t="s">
        <v>37</v>
      </c>
      <c r="G5" s="220"/>
      <c r="H5" s="221"/>
      <c r="I5" s="195" t="s">
        <v>55</v>
      </c>
    </row>
    <row r="6" spans="1:9" ht="13.5" customHeight="1" thickBot="1">
      <c r="A6" s="99"/>
      <c r="B6" s="190"/>
      <c r="C6" s="216"/>
      <c r="D6" s="216"/>
      <c r="E6" s="218"/>
      <c r="F6" s="74"/>
      <c r="G6" s="74"/>
      <c r="H6" s="74"/>
      <c r="I6" s="187"/>
    </row>
    <row r="7" spans="1:9" s="77" customFormat="1" ht="15.75" thickBot="1">
      <c r="A7" s="123">
        <v>6</v>
      </c>
      <c r="B7" s="124">
        <v>99</v>
      </c>
      <c r="C7" s="124" t="str">
        <f>VLOOKUP(B7,база!$A$2:$C$140,2,FALSE)</f>
        <v>Темаков Сергей</v>
      </c>
      <c r="D7" s="75" t="str">
        <f>VLOOKUP(B7,база!$A$2:$C$140,3,FALSE)</f>
        <v>Башмаковский</v>
      </c>
      <c r="E7" s="75" t="s">
        <v>276</v>
      </c>
      <c r="F7" s="96">
        <v>82</v>
      </c>
      <c r="G7" s="75"/>
      <c r="H7" s="75"/>
      <c r="I7" s="76"/>
    </row>
    <row r="8" spans="1:9" s="77" customFormat="1" ht="15.75" thickBot="1">
      <c r="A8" s="123">
        <v>8</v>
      </c>
      <c r="B8" s="124">
        <v>100</v>
      </c>
      <c r="C8" s="124" t="str">
        <f>VLOOKUP(B8,база!$A$2:$C$140,2,FALSE)</f>
        <v>Сидоров Алексей</v>
      </c>
      <c r="D8" s="75" t="str">
        <f>VLOOKUP(B8,база!$A$2:$C$140,3,FALSE)</f>
        <v>Башмаковский</v>
      </c>
      <c r="E8" s="75" t="s">
        <v>300</v>
      </c>
      <c r="F8" s="96">
        <v>76</v>
      </c>
      <c r="G8" s="75"/>
      <c r="H8" s="75"/>
      <c r="I8" s="76"/>
    </row>
    <row r="9" spans="1:9" s="77" customFormat="1" ht="15.75" thickBot="1">
      <c r="A9" s="123">
        <v>9</v>
      </c>
      <c r="B9" s="119">
        <v>92</v>
      </c>
      <c r="C9" s="124" t="str">
        <f>VLOOKUP(B9,база!$A$2:$C$140,2,FALSE)</f>
        <v>Маренко Сергей</v>
      </c>
      <c r="D9" s="75" t="str">
        <f>VLOOKUP(B9,база!$A$2:$C$140,3,FALSE)</f>
        <v>Бековский</v>
      </c>
      <c r="E9" s="118" t="s">
        <v>304</v>
      </c>
      <c r="F9" s="121">
        <v>74</v>
      </c>
      <c r="G9" s="118"/>
      <c r="H9" s="118"/>
      <c r="I9" s="118"/>
    </row>
    <row r="10" spans="1:9" s="77" customFormat="1" ht="15.75" thickBot="1">
      <c r="A10" s="123">
        <v>2</v>
      </c>
      <c r="B10" s="124">
        <v>113</v>
      </c>
      <c r="C10" s="124" t="str">
        <f>VLOOKUP(B10,база!$A$2:$C$140,2,FALSE)</f>
        <v>Захаров Павел</v>
      </c>
      <c r="D10" s="75" t="str">
        <f>VLOOKUP(B10,база!$A$2:$C$140,3,FALSE)</f>
        <v>Белинский</v>
      </c>
      <c r="E10" s="75" t="s">
        <v>292</v>
      </c>
      <c r="F10" s="96">
        <v>108</v>
      </c>
      <c r="G10" s="75"/>
      <c r="H10" s="75"/>
      <c r="I10" s="76"/>
    </row>
    <row r="11" spans="1:9" s="77" customFormat="1" ht="15.75" thickBot="1">
      <c r="A11" s="123">
        <v>5</v>
      </c>
      <c r="B11" s="124">
        <v>32</v>
      </c>
      <c r="C11" s="124" t="str">
        <f>VLOOKUP(B11,база!$A$2:$C$140,2,FALSE)</f>
        <v>Катаев Максим</v>
      </c>
      <c r="D11" s="75" t="str">
        <f>VLOOKUP(B11,база!$A$2:$C$140,3,FALSE)</f>
        <v>Бессоновский</v>
      </c>
      <c r="E11" s="75" t="s">
        <v>271</v>
      </c>
      <c r="F11" s="96">
        <v>85</v>
      </c>
      <c r="G11" s="75"/>
      <c r="H11" s="75"/>
      <c r="I11" s="76"/>
    </row>
    <row r="12" spans="1:9" s="77" customFormat="1" ht="15.75" thickBot="1">
      <c r="A12" s="123">
        <v>4</v>
      </c>
      <c r="B12" s="124">
        <v>170</v>
      </c>
      <c r="C12" s="124" t="s">
        <v>131</v>
      </c>
      <c r="D12" s="75" t="s">
        <v>34</v>
      </c>
      <c r="E12" s="75" t="s">
        <v>297</v>
      </c>
      <c r="F12" s="96">
        <v>90</v>
      </c>
      <c r="G12" s="75"/>
      <c r="H12" s="75"/>
      <c r="I12" s="76"/>
    </row>
    <row r="13" spans="1:9" s="77" customFormat="1" ht="15.75" thickBot="1">
      <c r="A13" s="123">
        <v>20</v>
      </c>
      <c r="B13" s="124">
        <v>148</v>
      </c>
      <c r="C13" s="124" t="str">
        <f>VLOOKUP(B13,база!$A$2:$C$140,2,FALSE)</f>
        <v>Дюкин Алексей</v>
      </c>
      <c r="D13" s="75" t="str">
        <f>VLOOKUP(B13,база!$A$2:$C$140,3,FALSE)</f>
        <v>Городищенский</v>
      </c>
      <c r="E13" s="75" t="s">
        <v>302</v>
      </c>
      <c r="F13" s="96">
        <v>61</v>
      </c>
      <c r="G13" s="75"/>
      <c r="H13" s="75"/>
      <c r="I13" s="76"/>
    </row>
    <row r="14" spans="1:9" s="77" customFormat="1" ht="15.75" thickBot="1">
      <c r="A14" s="123">
        <v>30</v>
      </c>
      <c r="B14" s="124">
        <v>59</v>
      </c>
      <c r="C14" s="124" t="str">
        <f>VLOOKUP(B14,база!$A$2:$C$140,2,FALSE)</f>
        <v>Екатеринчев Владимир</v>
      </c>
      <c r="D14" s="75" t="str">
        <f>VLOOKUP(B14,база!$A$2:$C$140,3,FALSE)</f>
        <v>Земетчинский</v>
      </c>
      <c r="E14" s="75" t="s">
        <v>277</v>
      </c>
      <c r="F14" s="121">
        <v>51</v>
      </c>
      <c r="G14" s="75"/>
      <c r="H14" s="75"/>
      <c r="I14" s="76"/>
    </row>
    <row r="15" spans="1:9" s="77" customFormat="1" ht="15.75" thickBot="1">
      <c r="A15" s="123">
        <v>34</v>
      </c>
      <c r="B15" s="124">
        <v>57</v>
      </c>
      <c r="C15" s="124" t="str">
        <f>VLOOKUP(B15,база!$A$2:$C$140,2,FALSE)</f>
        <v>Екатеринчев Евгений</v>
      </c>
      <c r="D15" s="75" t="str">
        <f>VLOOKUP(B15,база!$A$2:$C$140,3,FALSE)</f>
        <v>Земетчинский</v>
      </c>
      <c r="E15" s="75" t="s">
        <v>301</v>
      </c>
      <c r="F15" s="96">
        <v>47</v>
      </c>
      <c r="G15" s="75"/>
      <c r="H15" s="75"/>
      <c r="I15" s="76"/>
    </row>
    <row r="16" spans="1:9" s="77" customFormat="1" ht="15.75" thickBot="1">
      <c r="A16" s="123">
        <v>1</v>
      </c>
      <c r="B16" s="124">
        <v>83</v>
      </c>
      <c r="C16" s="124" t="str">
        <f>VLOOKUP(B16,база!$A$2:$C$140,2,FALSE)</f>
        <v>Куманев Андрей </v>
      </c>
      <c r="D16" s="75" t="str">
        <f>VLOOKUP(B16,база!$A$2:$C$140,3,FALSE)</f>
        <v>Иссинский</v>
      </c>
      <c r="E16" s="75" t="s">
        <v>284</v>
      </c>
      <c r="F16" s="96">
        <v>120</v>
      </c>
      <c r="G16" s="75"/>
      <c r="H16" s="75"/>
      <c r="I16" s="76"/>
    </row>
    <row r="17" spans="1:9" s="77" customFormat="1" ht="15.75" thickBot="1">
      <c r="A17" s="123">
        <v>29</v>
      </c>
      <c r="B17" s="124">
        <v>84</v>
      </c>
      <c r="C17" s="124" t="str">
        <f>VLOOKUP(B17,база!$A$2:$C$140,2,FALSE)</f>
        <v>Баринов Алексей</v>
      </c>
      <c r="D17" s="75" t="str">
        <f>VLOOKUP(B17,база!$A$2:$C$140,3,FALSE)</f>
        <v>Иссинский</v>
      </c>
      <c r="E17" s="75" t="s">
        <v>293</v>
      </c>
      <c r="F17" s="96">
        <v>52</v>
      </c>
      <c r="G17" s="75"/>
      <c r="H17" s="75"/>
      <c r="I17" s="76"/>
    </row>
    <row r="18" spans="1:9" s="77" customFormat="1" ht="15.75" thickBot="1">
      <c r="A18" s="123">
        <v>12</v>
      </c>
      <c r="B18" s="124">
        <v>198</v>
      </c>
      <c r="C18" s="124" t="str">
        <f>VLOOKUP(B18,база!$A$2:$C$140,2,FALSE)</f>
        <v>Шиндин Николай</v>
      </c>
      <c r="D18" s="75" t="str">
        <f>VLOOKUP(B18,база!$A$2:$C$140,3,FALSE)</f>
        <v>Камешкирский</v>
      </c>
      <c r="E18" s="75" t="s">
        <v>287</v>
      </c>
      <c r="F18" s="96">
        <v>69</v>
      </c>
      <c r="G18" s="75"/>
      <c r="H18" s="75"/>
      <c r="I18" s="76"/>
    </row>
    <row r="19" spans="1:9" s="77" customFormat="1" ht="15.75" thickBot="1">
      <c r="A19" s="123">
        <v>31</v>
      </c>
      <c r="B19" s="124">
        <v>197</v>
      </c>
      <c r="C19" s="124" t="str">
        <f>VLOOKUP(B19,база!$A$2:$C$140,2,FALSE)</f>
        <v>Колчин Евгений</v>
      </c>
      <c r="D19" s="75" t="str">
        <f>VLOOKUP(B19,база!$A$2:$C$140,3,FALSE)</f>
        <v>Камешкирский</v>
      </c>
      <c r="E19" s="75" t="s">
        <v>280</v>
      </c>
      <c r="F19" s="96">
        <v>50</v>
      </c>
      <c r="G19" s="75"/>
      <c r="H19" s="75"/>
      <c r="I19" s="76"/>
    </row>
    <row r="20" spans="1:9" s="77" customFormat="1" ht="15.75" thickBot="1">
      <c r="A20" s="123">
        <v>17</v>
      </c>
      <c r="B20" s="119">
        <v>176</v>
      </c>
      <c r="C20" s="124" t="s">
        <v>308</v>
      </c>
      <c r="D20" s="75" t="e">
        <f>VLOOKUP(B20,база!$A$2:$C$140,3,FALSE)</f>
        <v>#N/A</v>
      </c>
      <c r="E20" s="118" t="s">
        <v>291</v>
      </c>
      <c r="F20" s="96">
        <v>62</v>
      </c>
      <c r="G20" s="118"/>
      <c r="H20" s="118"/>
      <c r="I20" s="118"/>
    </row>
    <row r="21" spans="1:9" s="77" customFormat="1" ht="15.75" thickBot="1">
      <c r="A21" s="123">
        <v>23</v>
      </c>
      <c r="B21" s="124">
        <v>70</v>
      </c>
      <c r="C21" s="124" t="str">
        <f>VLOOKUP(B21,база!$A$2:$C$140,2,FALSE)</f>
        <v>Синицын Владимир</v>
      </c>
      <c r="D21" s="75" t="str">
        <f>VLOOKUP(B21,база!$A$2:$C$140,3,FALSE)</f>
        <v>Колышлейский</v>
      </c>
      <c r="E21" s="75" t="s">
        <v>288</v>
      </c>
      <c r="F21" s="96">
        <v>58</v>
      </c>
      <c r="G21" s="75"/>
      <c r="H21" s="75"/>
      <c r="I21" s="76"/>
    </row>
    <row r="22" spans="1:9" s="77" customFormat="1" ht="15.75" thickBot="1">
      <c r="A22" s="123">
        <v>16</v>
      </c>
      <c r="B22" s="124">
        <v>183</v>
      </c>
      <c r="C22" s="124" t="str">
        <f>VLOOKUP(B22,база!$A$2:$C$140,2,FALSE)</f>
        <v>Усенков П</v>
      </c>
      <c r="D22" s="75" t="str">
        <f>VLOOKUP(B22,база!$A$2:$C$140,3,FALSE)</f>
        <v>Кузнецкий</v>
      </c>
      <c r="E22" s="75" t="s">
        <v>286</v>
      </c>
      <c r="F22" s="96">
        <v>65</v>
      </c>
      <c r="G22" s="75"/>
      <c r="H22" s="75"/>
      <c r="I22" s="76"/>
    </row>
    <row r="23" spans="1:9" s="77" customFormat="1" ht="15.75" thickBot="1">
      <c r="A23" s="123">
        <v>24</v>
      </c>
      <c r="B23" s="124">
        <v>184</v>
      </c>
      <c r="C23" s="124" t="str">
        <f>VLOOKUP(B23,база!$A$2:$C$140,2,FALSE)</f>
        <v>Абросимов А</v>
      </c>
      <c r="D23" s="75" t="str">
        <f>VLOOKUP(B23,база!$A$2:$C$140,3,FALSE)</f>
        <v>Кузнецкий</v>
      </c>
      <c r="E23" s="75" t="s">
        <v>295</v>
      </c>
      <c r="F23" s="121">
        <v>57</v>
      </c>
      <c r="G23" s="75"/>
      <c r="H23" s="75"/>
      <c r="I23" s="76"/>
    </row>
    <row r="24" spans="1:9" s="77" customFormat="1" ht="15.75" thickBot="1">
      <c r="A24" s="123">
        <v>14</v>
      </c>
      <c r="B24" s="124">
        <v>111</v>
      </c>
      <c r="C24" s="124" t="str">
        <f>VLOOKUP(B24,база!$A$2:$C$140,2,FALSE)</f>
        <v>Александров Сергей</v>
      </c>
      <c r="D24" s="75" t="str">
        <f>VLOOKUP(B24,база!$A$2:$C$140,3,FALSE)</f>
        <v>Лопатинский </v>
      </c>
      <c r="E24" s="75" t="s">
        <v>274</v>
      </c>
      <c r="F24" s="96">
        <v>67</v>
      </c>
      <c r="G24" s="75"/>
      <c r="H24" s="75"/>
      <c r="I24" s="76"/>
    </row>
    <row r="25" spans="1:9" s="77" customFormat="1" ht="15.75" thickBot="1">
      <c r="A25" s="123">
        <v>21</v>
      </c>
      <c r="B25" s="124">
        <v>112</v>
      </c>
      <c r="C25" s="124" t="str">
        <f>VLOOKUP(B25,база!$A$2:$C$140,2,FALSE)</f>
        <v>Колчин Максим</v>
      </c>
      <c r="D25" s="75" t="str">
        <f>VLOOKUP(B25,база!$A$2:$C$140,3,FALSE)</f>
        <v>Лопатинский </v>
      </c>
      <c r="E25" s="75" t="s">
        <v>299</v>
      </c>
      <c r="F25" s="121">
        <v>60</v>
      </c>
      <c r="G25" s="75"/>
      <c r="H25" s="75"/>
      <c r="I25" s="76"/>
    </row>
    <row r="26" spans="1:9" s="77" customFormat="1" ht="15.75" thickBot="1">
      <c r="A26" s="123">
        <v>36</v>
      </c>
      <c r="B26" s="124">
        <v>141</v>
      </c>
      <c r="C26" s="124" t="str">
        <f>VLOOKUP(B26,база!$A$2:$C$140,2,FALSE)</f>
        <v>Шмонин Антон</v>
      </c>
      <c r="D26" s="75" t="str">
        <f>VLOOKUP(B26,база!$A$2:$C$140,3,FALSE)</f>
        <v>Лунинский</v>
      </c>
      <c r="E26" s="75" t="s">
        <v>294</v>
      </c>
      <c r="F26" s="121">
        <v>45</v>
      </c>
      <c r="G26" s="75"/>
      <c r="H26" s="75"/>
      <c r="I26" s="76"/>
    </row>
    <row r="27" spans="1:9" s="77" customFormat="1" ht="15.75" thickBot="1">
      <c r="A27" s="123">
        <v>37</v>
      </c>
      <c r="B27" s="124">
        <v>142</v>
      </c>
      <c r="C27" s="124" t="str">
        <f>VLOOKUP(B27,база!$A$2:$C$140,2,FALSE)</f>
        <v>Горбунов А</v>
      </c>
      <c r="D27" s="75" t="str">
        <f>VLOOKUP(B27,база!$A$2:$C$140,3,FALSE)</f>
        <v>Лунинский</v>
      </c>
      <c r="E27" s="75" t="s">
        <v>285</v>
      </c>
      <c r="F27" s="96">
        <v>44</v>
      </c>
      <c r="G27" s="75"/>
      <c r="H27" s="75"/>
      <c r="I27" s="76"/>
    </row>
    <row r="28" spans="1:9" s="77" customFormat="1" ht="15.75" thickBot="1">
      <c r="A28" s="123">
        <v>7</v>
      </c>
      <c r="B28" s="124">
        <v>121</v>
      </c>
      <c r="C28" s="124" t="str">
        <f>VLOOKUP(B28,база!$A$2:$C$140,2,FALSE)</f>
        <v>Бочкарев Вадим</v>
      </c>
      <c r="D28" s="75" t="str">
        <f>VLOOKUP(B28,база!$A$2:$C$140,3,FALSE)</f>
        <v>Малосердобинский</v>
      </c>
      <c r="E28" s="75" t="s">
        <v>278</v>
      </c>
      <c r="F28" s="96">
        <v>79</v>
      </c>
      <c r="G28" s="75"/>
      <c r="H28" s="75"/>
      <c r="I28" s="76"/>
    </row>
    <row r="29" spans="1:9" s="77" customFormat="1" ht="15.75" thickBot="1">
      <c r="A29" s="123">
        <v>11</v>
      </c>
      <c r="B29" s="124">
        <v>73</v>
      </c>
      <c r="C29" s="124" t="str">
        <f>VLOOKUP(B29,база!$A$2:$C$140,2,FALSE)</f>
        <v>Зуев Александр</v>
      </c>
      <c r="D29" s="75" t="str">
        <f>VLOOKUP(B29,база!$A$2:$C$140,3,FALSE)</f>
        <v>Мокшанский</v>
      </c>
      <c r="E29" s="75" t="s">
        <v>273</v>
      </c>
      <c r="F29" s="96">
        <v>70</v>
      </c>
      <c r="G29" s="75"/>
      <c r="H29" s="75"/>
      <c r="I29" s="76"/>
    </row>
    <row r="30" spans="1:9" s="77" customFormat="1" ht="15.75" thickBot="1">
      <c r="A30" s="123">
        <v>13</v>
      </c>
      <c r="B30" s="124">
        <v>74</v>
      </c>
      <c r="C30" s="124" t="str">
        <f>VLOOKUP(B30,база!$A$2:$C$140,2,FALSE)</f>
        <v>Белогородцев Алексей</v>
      </c>
      <c r="D30" s="75" t="str">
        <f>VLOOKUP(B30,база!$A$2:$C$140,3,FALSE)</f>
        <v>Мокшанский</v>
      </c>
      <c r="E30" s="75" t="s">
        <v>283</v>
      </c>
      <c r="F30" s="96">
        <v>68</v>
      </c>
      <c r="G30" s="75"/>
      <c r="H30" s="75"/>
      <c r="I30" s="76"/>
    </row>
    <row r="31" spans="1:9" s="77" customFormat="1" ht="15.75" thickBot="1">
      <c r="A31" s="123">
        <v>15</v>
      </c>
      <c r="B31" s="119">
        <v>164</v>
      </c>
      <c r="C31" s="124" t="str">
        <f>VLOOKUP(B31,база!$A$2:$C$140,2,FALSE)</f>
        <v>Дворецкий Николай</v>
      </c>
      <c r="D31" s="75" t="str">
        <f>VLOOKUP(B31,база!$A$2:$C$140,3,FALSE)</f>
        <v>Наровчатский</v>
      </c>
      <c r="E31" s="118" t="s">
        <v>307</v>
      </c>
      <c r="F31" s="121">
        <v>66</v>
      </c>
      <c r="G31" s="118"/>
      <c r="H31" s="118"/>
      <c r="I31" s="118"/>
    </row>
    <row r="32" spans="1:9" s="77" customFormat="1" ht="15.75" thickBot="1">
      <c r="A32" s="123">
        <v>3</v>
      </c>
      <c r="B32" s="119">
        <v>218</v>
      </c>
      <c r="C32" s="124" t="str">
        <f>VLOOKUP(B32,база!$A$2:$C$140,2,FALSE)</f>
        <v>Макаров Денис</v>
      </c>
      <c r="D32" s="75" t="str">
        <f>VLOOKUP(B32,база!$A$2:$C$140,3,FALSE)</f>
        <v>Неверкинский</v>
      </c>
      <c r="E32" s="118" t="s">
        <v>306</v>
      </c>
      <c r="F32" s="121">
        <v>98</v>
      </c>
      <c r="G32" s="118"/>
      <c r="H32" s="118"/>
      <c r="I32" s="118"/>
    </row>
    <row r="33" spans="1:9" s="77" customFormat="1" ht="15.75" thickBot="1">
      <c r="A33" s="123">
        <v>27</v>
      </c>
      <c r="B33" s="124">
        <v>204</v>
      </c>
      <c r="C33" s="124" t="str">
        <f>VLOOKUP(B33,база!$A$2:$C$140,2,FALSE)</f>
        <v>Фурасьев Александр</v>
      </c>
      <c r="D33" s="75" t="str">
        <f>VLOOKUP(B33,база!$A$2:$C$140,3,FALSE)</f>
        <v>Неверкинский</v>
      </c>
      <c r="E33" s="75" t="s">
        <v>281</v>
      </c>
      <c r="F33" s="121">
        <v>54</v>
      </c>
      <c r="G33" s="75"/>
      <c r="H33" s="75"/>
      <c r="I33" s="76"/>
    </row>
    <row r="34" spans="1:9" s="77" customFormat="1" ht="15.75" thickBot="1">
      <c r="A34" s="123">
        <v>32</v>
      </c>
      <c r="B34" s="124">
        <v>21</v>
      </c>
      <c r="C34" s="124" t="str">
        <f>VLOOKUP(B34,база!$A$2:$C$140,2,FALSE)</f>
        <v>Белонучкин Алексей</v>
      </c>
      <c r="D34" s="75" t="str">
        <f>VLOOKUP(B34,база!$A$2:$C$140,3,FALSE)</f>
        <v>Нижнеломовский</v>
      </c>
      <c r="E34" s="75" t="s">
        <v>290</v>
      </c>
      <c r="F34" s="96">
        <v>49</v>
      </c>
      <c r="G34" s="75"/>
      <c r="H34" s="75"/>
      <c r="I34" s="76"/>
    </row>
    <row r="35" spans="1:9" s="77" customFormat="1" ht="15.75" thickBot="1">
      <c r="A35" s="123">
        <v>18</v>
      </c>
      <c r="B35" s="124">
        <v>11</v>
      </c>
      <c r="C35" s="124" t="str">
        <f>VLOOKUP(B35,база!$A$2:$C$140,2,FALSE)</f>
        <v>Высочкин Роман</v>
      </c>
      <c r="D35" s="75" t="str">
        <f>VLOOKUP(B35,база!$A$2:$C$140,3,FALSE)</f>
        <v>Сердобский </v>
      </c>
      <c r="E35" s="75" t="s">
        <v>291</v>
      </c>
      <c r="F35" s="96">
        <v>64</v>
      </c>
      <c r="G35" s="75"/>
      <c r="H35" s="75"/>
      <c r="I35" s="76"/>
    </row>
    <row r="36" spans="1:9" s="77" customFormat="1" ht="15.75" thickBot="1">
      <c r="A36" s="123">
        <v>25</v>
      </c>
      <c r="B36" s="124">
        <v>12</v>
      </c>
      <c r="C36" s="124" t="str">
        <f>VLOOKUP(B36,база!$A$2:$C$140,2,FALSE)</f>
        <v>Козлов Дмитрий</v>
      </c>
      <c r="D36" s="75" t="str">
        <f>VLOOKUP(B36,база!$A$2:$C$140,3,FALSE)</f>
        <v>Сердобский </v>
      </c>
      <c r="E36" s="75" t="s">
        <v>282</v>
      </c>
      <c r="F36" s="96">
        <v>56</v>
      </c>
      <c r="G36" s="75"/>
      <c r="H36" s="75"/>
      <c r="I36" s="76"/>
    </row>
    <row r="37" spans="1:9" s="77" customFormat="1" ht="15.75" thickBot="1">
      <c r="A37" s="123">
        <v>28</v>
      </c>
      <c r="B37" s="124">
        <v>138</v>
      </c>
      <c r="C37" s="124" t="str">
        <f>VLOOKUP(B37,база!$A$2:$C$140,2,FALSE)</f>
        <v>Собанов Иван</v>
      </c>
      <c r="D37" s="75" t="str">
        <f>VLOOKUP(B37,база!$A$2:$C$140,3,FALSE)</f>
        <v>Сосновоборский</v>
      </c>
      <c r="E37" s="75" t="s">
        <v>279</v>
      </c>
      <c r="F37" s="96">
        <v>53</v>
      </c>
      <c r="G37" s="75"/>
      <c r="H37" s="75"/>
      <c r="I37" s="76"/>
    </row>
    <row r="38" spans="1:9" s="77" customFormat="1" ht="15.75" thickBot="1">
      <c r="A38" s="123">
        <v>35</v>
      </c>
      <c r="B38" s="124">
        <v>137</v>
      </c>
      <c r="C38" s="124" t="str">
        <f>VLOOKUP(B38,база!$A$2:$C$140,2,FALSE)</f>
        <v>Выборнов Павел</v>
      </c>
      <c r="D38" s="75" t="str">
        <f>VLOOKUP(B38,база!$A$2:$C$140,3,FALSE)</f>
        <v>Сосновоборский</v>
      </c>
      <c r="E38" s="75" t="s">
        <v>303</v>
      </c>
      <c r="F38" s="96">
        <v>46</v>
      </c>
      <c r="G38" s="118"/>
      <c r="H38" s="118"/>
      <c r="I38" s="118"/>
    </row>
    <row r="39" spans="1:9" s="77" customFormat="1" ht="15.75" thickBot="1">
      <c r="A39" s="123">
        <v>19</v>
      </c>
      <c r="B39" s="124">
        <v>132</v>
      </c>
      <c r="C39" s="124" t="e">
        <f>VLOOKUP(B39,база!$A$2:$C$140,2,FALSE)</f>
        <v>#N/A</v>
      </c>
      <c r="D39" s="75" t="e">
        <f>VLOOKUP(B39,база!$A$2:$C$140,3,FALSE)</f>
        <v>#N/A</v>
      </c>
      <c r="E39" s="75" t="s">
        <v>291</v>
      </c>
      <c r="F39" s="121">
        <v>63</v>
      </c>
      <c r="G39" s="75"/>
      <c r="H39" s="75"/>
      <c r="I39" s="76"/>
    </row>
    <row r="40" spans="1:9" s="77" customFormat="1" ht="15.75" thickBot="1">
      <c r="A40" s="123">
        <v>26</v>
      </c>
      <c r="B40" s="124">
        <v>130</v>
      </c>
      <c r="C40" s="124" t="str">
        <f>VLOOKUP(B40,база!$A$2:$C$140,2,FALSE)</f>
        <v>Гришкин Вячеслав</v>
      </c>
      <c r="D40" s="75" t="str">
        <f>VLOOKUP(B40,база!$A$2:$C$140,3,FALSE)</f>
        <v>Спасский</v>
      </c>
      <c r="E40" s="75" t="s">
        <v>275</v>
      </c>
      <c r="F40" s="96">
        <v>55</v>
      </c>
      <c r="G40" s="75"/>
      <c r="H40" s="75"/>
      <c r="I40" s="76"/>
    </row>
    <row r="41" spans="1:9" s="77" customFormat="1" ht="15.75" thickBot="1">
      <c r="A41" s="123">
        <v>22</v>
      </c>
      <c r="B41" s="124">
        <v>44</v>
      </c>
      <c r="C41" s="124" t="str">
        <f>VLOOKUP(B41,база!$A$2:$C$140,2,FALSE)</f>
        <v>Милосердов Артем</v>
      </c>
      <c r="D41" s="75" t="str">
        <f>VLOOKUP(B41,база!$A$2:$C$140,3,FALSE)</f>
        <v>Тамалинский</v>
      </c>
      <c r="E41" s="75" t="s">
        <v>298</v>
      </c>
      <c r="F41" s="96">
        <v>59</v>
      </c>
      <c r="G41" s="75"/>
      <c r="H41" s="75"/>
      <c r="I41" s="76"/>
    </row>
    <row r="42" spans="1:9" s="77" customFormat="1" ht="15.75" thickBot="1">
      <c r="A42" s="123">
        <v>33</v>
      </c>
      <c r="B42" s="75">
        <v>42</v>
      </c>
      <c r="C42" s="75" t="str">
        <f>VLOOKUP(B42,база!$A$2:$C$140,2,FALSE)</f>
        <v>Малышев Артем</v>
      </c>
      <c r="D42" s="75" t="str">
        <f>VLOOKUP(B42,база!$A$2:$C$140,3,FALSE)</f>
        <v>Тамалинский</v>
      </c>
      <c r="E42" s="75" t="s">
        <v>272</v>
      </c>
      <c r="F42" s="121">
        <v>48</v>
      </c>
      <c r="G42" s="75"/>
      <c r="H42" s="75"/>
      <c r="I42" s="76"/>
    </row>
    <row r="43" spans="1:9" s="77" customFormat="1" ht="15.75" thickBot="1">
      <c r="A43" s="123">
        <v>10</v>
      </c>
      <c r="B43" s="75">
        <v>192</v>
      </c>
      <c r="C43" s="75" t="str">
        <f>VLOOKUP(B43,база!$A$2:$C$140,2,FALSE)</f>
        <v>Кочнев Денис</v>
      </c>
      <c r="D43" s="75" t="str">
        <f>VLOOKUP(B43,база!$A$2:$C$140,3,FALSE)</f>
        <v>Шемышейский</v>
      </c>
      <c r="E43" s="75" t="s">
        <v>296</v>
      </c>
      <c r="F43" s="96">
        <v>72</v>
      </c>
      <c r="G43" s="75"/>
      <c r="H43" s="75"/>
      <c r="I43" s="76"/>
    </row>
    <row r="44" spans="6:9" s="77" customFormat="1" ht="15.75" thickBot="1">
      <c r="F44" s="96"/>
      <c r="G44" s="75"/>
      <c r="H44" s="75"/>
      <c r="I44" s="76"/>
    </row>
  </sheetData>
  <sheetProtection/>
  <mergeCells count="8">
    <mergeCell ref="I5:I6"/>
    <mergeCell ref="B3:I3"/>
    <mergeCell ref="B1:I1"/>
    <mergeCell ref="D5:D6"/>
    <mergeCell ref="E5:E6"/>
    <mergeCell ref="F5:H5"/>
    <mergeCell ref="B5:B6"/>
    <mergeCell ref="C5:C6"/>
  </mergeCells>
  <printOptions horizontalCentered="1"/>
  <pageMargins left="0.2362204724409449" right="0.15748031496062992" top="0.5905511811023623" bottom="0.5905511811023623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2012-06-02T22:17:57Z</cp:lastPrinted>
  <dcterms:created xsi:type="dcterms:W3CDTF">1996-10-08T23:32:33Z</dcterms:created>
  <dcterms:modified xsi:type="dcterms:W3CDTF">2012-06-04T11:29:40Z</dcterms:modified>
  <cp:category/>
  <cp:version/>
  <cp:contentType/>
  <cp:contentStatus/>
</cp:coreProperties>
</file>